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Titles" localSheetId="0">'дод.3'!$11:$13</definedName>
    <definedName name="_xlnm.Print_Area" localSheetId="0">'дод.3'!$C$1:$S$134</definedName>
  </definedNames>
  <calcPr fullCalcOnLoad="1"/>
</workbook>
</file>

<file path=xl/sharedStrings.xml><?xml version="1.0" encoding="utf-8"?>
<sst xmlns="http://schemas.openxmlformats.org/spreadsheetml/2006/main" count="336" uniqueCount="280">
  <si>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</si>
  <si>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</si>
  <si>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</si>
  <si>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</si>
  <si>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</si>
  <si>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</si>
  <si>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</si>
  <si>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</si>
  <si>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(тис. грн.)/грн.</t>
  </si>
  <si>
    <t>0111</t>
  </si>
  <si>
    <t>0731</t>
  </si>
  <si>
    <t>0722</t>
  </si>
  <si>
    <t>3112</t>
  </si>
  <si>
    <t>1040</t>
  </si>
  <si>
    <t>3160</t>
  </si>
  <si>
    <t>1030</t>
  </si>
  <si>
    <t>0830</t>
  </si>
  <si>
    <t>5011</t>
  </si>
  <si>
    <t>0810</t>
  </si>
  <si>
    <t>5012</t>
  </si>
  <si>
    <t>0320</t>
  </si>
  <si>
    <t>0133</t>
  </si>
  <si>
    <t>1010</t>
  </si>
  <si>
    <t>0910</t>
  </si>
  <si>
    <t>1020</t>
  </si>
  <si>
    <t>0921</t>
  </si>
  <si>
    <t>1090</t>
  </si>
  <si>
    <t>0960</t>
  </si>
  <si>
    <t>0990</t>
  </si>
  <si>
    <t>0490</t>
  </si>
  <si>
    <t>1060</t>
  </si>
  <si>
    <t>3090</t>
  </si>
  <si>
    <t>3104</t>
  </si>
  <si>
    <t>2010</t>
  </si>
  <si>
    <t>0824</t>
  </si>
  <si>
    <t>0829</t>
  </si>
  <si>
    <t>0620</t>
  </si>
  <si>
    <t>3100</t>
  </si>
  <si>
    <t>3050</t>
  </si>
  <si>
    <t xml:space="preserve">1070  </t>
  </si>
  <si>
    <t xml:space="preserve">0111  </t>
  </si>
  <si>
    <t>3110</t>
  </si>
  <si>
    <t>5010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</si>
  <si>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</si>
  <si>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</si>
  <si>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</si>
  <si>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</si>
  <si>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</si>
  <si>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</si>
  <si>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</si>
  <si>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0212100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</si>
  <si>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</si>
  <si>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</si>
  <si>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</si>
  <si>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</si>
  <si>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</si>
  <si>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</si>
  <si>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</si>
  <si>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Інші заклади та заходи 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</si>
  <si>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</si>
  <si>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</si>
  <si>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8400</t>
  </si>
  <si>
    <t>0218400</t>
  </si>
  <si>
    <t>Засоби масової інформації</t>
  </si>
  <si>
    <t>8410</t>
  </si>
  <si>
    <t>0218410</t>
  </si>
  <si>
    <t>Фінансова підтримка засобів масової інформації</t>
  </si>
  <si>
    <t>0215010</t>
  </si>
  <si>
    <t>Проведення спортивної роботи в регіоні</t>
  </si>
  <si>
    <t>0215011</t>
  </si>
  <si>
    <t>Проведення навчально-тренувальних зборів і змагань з олімпійських видів спорту</t>
  </si>
  <si>
    <t>0215012</t>
  </si>
  <si>
    <t>Проведення навчально-тренувальних зборів і змагань з неолімпійських видів спорту</t>
  </si>
  <si>
    <t>Заходи з організації рятування на водах</t>
  </si>
  <si>
    <t>8340</t>
  </si>
  <si>
    <t>0540</t>
  </si>
  <si>
    <t>0218340</t>
  </si>
  <si>
    <t>Природоохоронні заходи за рахунок цільових фондів</t>
  </si>
  <si>
    <t>0611010</t>
  </si>
  <si>
    <t>Надання дошкільної освіти</t>
  </si>
  <si>
    <t>0611020</t>
  </si>
  <si>
    <t xml:space="preserve">Надання позашкільної освіти позашкільними закладами освіти, заходи із позашкільної роботи з дітьми </t>
  </si>
  <si>
    <t>1150</t>
  </si>
  <si>
    <t>0611150</t>
  </si>
  <si>
    <t>Інші освітні програми, заклади та заходи у сфері освіти</t>
  </si>
  <si>
    <t>5030</t>
  </si>
  <si>
    <t>0615030</t>
  </si>
  <si>
    <t>Розвиток дитячо-юнацького та резервного спорту</t>
  </si>
  <si>
    <t>5031</t>
  </si>
  <si>
    <t>0615031</t>
  </si>
  <si>
    <t>Утримання та навчально-тренувальна робота комунальних дитячо-юнацьких спортивних шкіл</t>
  </si>
  <si>
    <t>Орган з питань праці та соціального захисту населення</t>
  </si>
  <si>
    <t>0600000</t>
  </si>
  <si>
    <t>0810160</t>
  </si>
  <si>
    <t>0813050</t>
  </si>
  <si>
    <t>Пільгове медичне обслуговування осіб, які постраждали внаслідок Чорнобильської катастрофи</t>
  </si>
  <si>
    <t>0813090</t>
  </si>
  <si>
    <t>0813100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</si>
  <si>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</si>
  <si>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</si>
  <si>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</si>
  <si>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3170</t>
  </si>
  <si>
    <t>0813170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</si>
  <si>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</si>
  <si>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1000000</t>
  </si>
  <si>
    <t>Орган з питань культури, національностей  та релігій</t>
  </si>
  <si>
    <t>4030</t>
  </si>
  <si>
    <t>Забезпечення діяльності бібліотек</t>
  </si>
  <si>
    <t>4040</t>
  </si>
  <si>
    <t>1014040</t>
  </si>
  <si>
    <t>1014030</t>
  </si>
  <si>
    <t>Забезпечення діяльності музеїв i виставок</t>
  </si>
  <si>
    <t>4080</t>
  </si>
  <si>
    <t>1014080</t>
  </si>
  <si>
    <t>Iншi заклади та заходи в галузі культури і мистецтва</t>
  </si>
  <si>
    <t>1200000</t>
  </si>
  <si>
    <t>1210160</t>
  </si>
  <si>
    <t>Орган з питань житлово - комунального господарства</t>
  </si>
  <si>
    <t>6030</t>
  </si>
  <si>
    <t>1216030</t>
  </si>
  <si>
    <t>6014</t>
  </si>
  <si>
    <t>0456</t>
  </si>
  <si>
    <t>3700000</t>
  </si>
  <si>
    <t>Орган з питань фінансів</t>
  </si>
  <si>
    <t>3710160</t>
  </si>
  <si>
    <t>Резервний фонд</t>
  </si>
  <si>
    <t>2000000</t>
  </si>
  <si>
    <t>0218210</t>
  </si>
  <si>
    <t>8210</t>
  </si>
  <si>
    <t>0380</t>
  </si>
  <si>
    <t>Муніципальні формування з  охорони громадського  порядку</t>
  </si>
  <si>
    <t>Інша  діяльність у сфері державного управління</t>
  </si>
  <si>
    <t>6090</t>
  </si>
  <si>
    <t>1216090</t>
  </si>
  <si>
    <t>0180</t>
  </si>
  <si>
    <t>0210180</t>
  </si>
  <si>
    <t>Орган з питань освіти і науки</t>
  </si>
  <si>
    <t>0800000</t>
  </si>
  <si>
    <t>1216014</t>
  </si>
  <si>
    <t>3240</t>
  </si>
  <si>
    <t>3242</t>
  </si>
  <si>
    <t>3190</t>
  </si>
  <si>
    <t>3192</t>
  </si>
  <si>
    <t>8120</t>
  </si>
  <si>
    <t>0218120</t>
  </si>
  <si>
    <t>7691</t>
  </si>
  <si>
    <t>1160</t>
  </si>
  <si>
    <t>0611160</t>
  </si>
  <si>
    <t>0813240</t>
  </si>
  <si>
    <t>0813242</t>
  </si>
  <si>
    <t xml:space="preserve">Інші заходи у сфері  соціального захисту  і соціального забезпечення </t>
  </si>
  <si>
    <t>Видатки на поховання учасників бойових дій та осіб з інвалідністю внаслідок 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</si>
  <si>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</si>
  <si>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</si>
  <si>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Забезпечення реалізації окремих програм для  осіб з інвалідністю </t>
  </si>
  <si>
    <t>3171</t>
  </si>
  <si>
    <t>0813171</t>
  </si>
  <si>
    <t>Компенсаційні виплати  особам з інвалідністю на бензин, ремонт, технічне обслуговування автомобілів, мотоколясок і на транспортне обслуговування</t>
  </si>
  <si>
    <t>3180</t>
  </si>
  <si>
    <t>0813180</t>
  </si>
  <si>
    <t>4081</t>
  </si>
  <si>
    <t>1014081</t>
  </si>
  <si>
    <t xml:space="preserve">Забезпечення діяльності інших закладів в галузі культури і мистецтва </t>
  </si>
  <si>
    <t>4082</t>
  </si>
  <si>
    <t>1014082</t>
  </si>
  <si>
    <t>Інші заходи  в галузі культури і мистецтва</t>
  </si>
  <si>
    <t>3717691</t>
  </si>
  <si>
    <t>0763</t>
  </si>
  <si>
    <t>2146</t>
  </si>
  <si>
    <t>0212146</t>
  </si>
  <si>
    <t>Відшкодування вартості лікарських засобів для лікування  окремих захворювань</t>
  </si>
  <si>
    <t>3033</t>
  </si>
  <si>
    <t>1070</t>
  </si>
  <si>
    <t>0813033</t>
  </si>
  <si>
    <t>Компенсаційні виплати  на пільговий проїзд автомобільним транспортом окремим категоріям громадян</t>
  </si>
  <si>
    <t>0726</t>
  </si>
  <si>
    <t>Виконання заходів  за  рахунок цільових 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</si>
  <si>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Забезпечення  діяльності  інших закладів у сфері  освіти</t>
  </si>
  <si>
    <t>Інші програми та заходи у сфері освіти</t>
  </si>
  <si>
    <t>Код Функцірнальної класифікації видатків та кредитування бюджету</t>
  </si>
  <si>
    <t>усього</t>
  </si>
  <si>
    <t>у тому числі бюджет розвитку</t>
  </si>
  <si>
    <t>1</t>
  </si>
  <si>
    <t>0217680</t>
  </si>
  <si>
    <t>7680</t>
  </si>
  <si>
    <t>Членські внески до асоціації органі місцевого самоврядування</t>
  </si>
  <si>
    <t>0900000</t>
  </si>
  <si>
    <t>Орган у справах дітей</t>
  </si>
  <si>
    <t>0910160</t>
  </si>
  <si>
    <t>0910180</t>
  </si>
  <si>
    <t>0913110</t>
  </si>
  <si>
    <t>0913112</t>
  </si>
  <si>
    <t>Організація благоустрою  населених пунктів</t>
  </si>
  <si>
    <t>1217461</t>
  </si>
  <si>
    <t>7461</t>
  </si>
  <si>
    <t>Утримання та розвиток автомобільних доріг та дорожньої інфраструктури за рахунок коштів  місцевого бюджету</t>
  </si>
  <si>
    <t>1217460</t>
  </si>
  <si>
    <t>7460</t>
  </si>
  <si>
    <t>0640</t>
  </si>
  <si>
    <t>1216010</t>
  </si>
  <si>
    <t>6010</t>
  </si>
  <si>
    <t>Утримання та ефективна експлуатація об`єктів житлово-комунального господарстваУтримання та ефективна експлуатація об`єктів житлово-комунального господарства</t>
  </si>
  <si>
    <t>Утримання та розвиток автомобільних доріг та дорожньої інфраструкту</t>
  </si>
  <si>
    <t>0917691</t>
  </si>
  <si>
    <t>Забезпечення збору та вивезення сміття і відходів</t>
  </si>
  <si>
    <t>Інша  діяльність у сфері житлово - комунального                       господарства</t>
  </si>
  <si>
    <r>
      <t>Код               Програмної класифікації видатків та кредитування місцевого бюджету</t>
    </r>
    <r>
      <rPr>
        <b/>
        <vertAlign val="superscript"/>
        <sz val="12"/>
        <rFont val="Times New Roman"/>
        <family val="1"/>
      </rPr>
      <t xml:space="preserve">                                                                       </t>
    </r>
  </si>
  <si>
    <t xml:space="preserve">Код Типової програмної класифікації видатків  та кредитування місцевого бюджету
</t>
  </si>
  <si>
    <t>Найменування                                   головного                                    розпорядника коштів                          місцевого бюджету /         відповідального                                виконавця,                                  найменування                                  бюджетної                     програми/підпрограми
згідно з Типовою                            програмною                              класифікацією                                        видатків та                                    кредитування                                        місцевого бюджету</t>
  </si>
  <si>
    <t>0213242</t>
  </si>
  <si>
    <t>0613242</t>
  </si>
  <si>
    <t>Інші заходи у сфері соціального захисту інклюзивного забезпечення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</si>
  <si>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</si>
  <si>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</si>
  <si>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</si>
  <si>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</si>
  <si>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</si>
  <si>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</si>
  <si>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1217310</t>
  </si>
  <si>
    <t>7310</t>
  </si>
  <si>
    <t>Будівництво об`єктів житлово-комунального господарства</t>
  </si>
  <si>
    <t>1218340</t>
  </si>
  <si>
    <t>0443</t>
  </si>
  <si>
    <t>1014060</t>
  </si>
  <si>
    <t>4060</t>
  </si>
  <si>
    <t>Забезпечення діяльності палаців і будинків культури, клубів, цетрів дозвілля та інших клубних закладів</t>
  </si>
  <si>
    <t>0828</t>
  </si>
  <si>
    <t>0255800000</t>
  </si>
  <si>
    <t>3718710</t>
  </si>
  <si>
    <t>8710</t>
  </si>
  <si>
    <t xml:space="preserve">Надання загальної середньої освіти за рахунок коштів місцевого бюджету 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</si>
  <si>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</si>
  <si>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</si>
  <si>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</si>
  <si>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</si>
  <si>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</si>
  <si>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</si>
  <si>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</si>
  <si>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0611070</t>
  </si>
  <si>
    <t>1080</t>
  </si>
  <si>
    <t>1140</t>
  </si>
  <si>
    <t>0611140</t>
  </si>
  <si>
    <t>1141</t>
  </si>
  <si>
    <t>1142</t>
  </si>
  <si>
    <t>0611141</t>
  </si>
  <si>
    <t>0611142</t>
  </si>
  <si>
    <t>Забезпечення  діяльності  інклюзивно-ресурсних центрів</t>
  </si>
  <si>
    <t>0611152</t>
  </si>
  <si>
    <t>1152</t>
  </si>
  <si>
    <t>Забезпечення діяльності інклюзивно-реурних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</si>
  <si>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</si>
  <si>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</si>
  <si>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</si>
  <si>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субвенцій з державного бюджету місцевим бюджетам на надання дежарвної підтримки особам з особливими освітніми потребами</t>
  </si>
  <si>
    <t>1011080</t>
  </si>
  <si>
    <t>0217130</t>
  </si>
  <si>
    <t>7130</t>
  </si>
  <si>
    <t>0421</t>
  </si>
  <si>
    <t>Здійснення заходів із землеустрою</t>
  </si>
  <si>
    <t>1213210</t>
  </si>
  <si>
    <t>3210</t>
  </si>
  <si>
    <t>1050</t>
  </si>
  <si>
    <t>Організація та проведення громадських робіт</t>
  </si>
  <si>
    <t>1217691</t>
  </si>
  <si>
    <t>Інші заходи у сфері соціального захисту і соціального забезпечення  (допомоги голови)</t>
  </si>
  <si>
    <t>0810180</t>
  </si>
  <si>
    <t xml:space="preserve">Інша діяльність у сфері державного управління </t>
  </si>
  <si>
    <t>0813140</t>
  </si>
  <si>
    <t xml:space="preserve">Інша  діяльність у сфері державного управління </t>
  </si>
  <si>
    <t>0813123</t>
  </si>
  <si>
    <t>3123</t>
  </si>
  <si>
    <t xml:space="preserve">Заходи державної політики з питань сімї </t>
  </si>
  <si>
    <t>Секретар міської ради</t>
  </si>
  <si>
    <t>Тетяна БОРИСОВА</t>
  </si>
  <si>
    <t>Надання спеціалізованої освіти мистецькими школами</t>
  </si>
  <si>
    <t>УСЬОГО:</t>
  </si>
  <si>
    <t>РОЗПОДІЛ
видатків бюджету Могилів-Подільської міської територіальної 
громади Могилів-Подільського району Вінницької області на 2022 рік</t>
  </si>
  <si>
    <r>
      <t xml:space="preserve">                                                                                                               </t>
    </r>
    <r>
      <rPr>
        <sz val="18"/>
        <rFont val="Times New Roman"/>
        <family val="1"/>
      </rPr>
      <t xml:space="preserve">Додаток 3
до  рішення 14 сесії                                                                                  міської ради 8 скликання                                                                                      від 23.12.2021 року №473
</t>
    </r>
    <r>
      <rPr>
        <sz val="16"/>
        <rFont val="Times New Roman"/>
        <family val="1"/>
      </rPr>
      <t xml:space="preserve">
</t>
    </r>
  </si>
  <si>
    <t>(ГРН)</t>
  </si>
  <si>
    <t>Виконавчий комітет місцевої ради,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 районні державні адміністрації                                                                                        (управління, відділи)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</si>
</sst>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vertAlign val="superscript"/>
      <sz val="16"/>
      <name val="Times New Roman"/>
      <family val="1"/>
    </font>
    <font>
      <b/>
      <u val="single"/>
      <sz val="14"/>
      <name val="Times New Roman"/>
      <family val="1"/>
    </font>
    <font>
      <b/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1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1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2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13" xfId="0" applyNumberFormat="1" applyFont="1" applyFill="1" applyBorder="1" applyAlignment="1" applyProtection="1">
      <alignment/>
      <protection/>
    </xf>
    <xf numFmtId="0" fontId="0" fillId="26" borderId="14" xfId="0" applyNumberFormat="1" applyFont="1" applyFill="1" applyBorder="1" applyAlignment="1" applyProtection="1">
      <alignment/>
      <protection/>
    </xf>
    <xf numFmtId="0" fontId="0" fillId="26" borderId="15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 vertical="center"/>
      <protection/>
    </xf>
    <xf numFmtId="49" fontId="26" fillId="26" borderId="16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vertical="center"/>
    </xf>
    <xf numFmtId="0" fontId="0" fillId="26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49" fontId="0" fillId="26" borderId="0" xfId="0" applyNumberFormat="1" applyFont="1" applyFill="1" applyAlignment="1" applyProtection="1">
      <alignment/>
      <protection/>
    </xf>
    <xf numFmtId="0" fontId="35" fillId="26" borderId="0" xfId="0" applyFont="1" applyFill="1" applyAlignment="1">
      <alignment/>
    </xf>
    <xf numFmtId="0" fontId="35" fillId="26" borderId="17" xfId="0" applyFont="1" applyFill="1" applyBorder="1" applyAlignment="1">
      <alignment/>
    </xf>
    <xf numFmtId="0" fontId="36" fillId="26" borderId="0" xfId="0" applyFont="1" applyFill="1" applyAlignment="1">
      <alignment horizontal="left"/>
    </xf>
    <xf numFmtId="0" fontId="35" fillId="26" borderId="0" xfId="0" applyFont="1" applyFill="1" applyBorder="1" applyAlignment="1">
      <alignment/>
    </xf>
    <xf numFmtId="49" fontId="27" fillId="26" borderId="0" xfId="0" applyNumberFormat="1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justify"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26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center"/>
    </xf>
    <xf numFmtId="49" fontId="40" fillId="26" borderId="16" xfId="0" applyNumberFormat="1" applyFont="1" applyFill="1" applyBorder="1" applyAlignment="1">
      <alignment horizontal="center" vertical="center" wrapText="1"/>
    </xf>
    <xf numFmtId="3" fontId="41" fillId="26" borderId="16" xfId="95" applyNumberFormat="1" applyFont="1" applyFill="1" applyBorder="1" applyAlignment="1">
      <alignment/>
      <protection/>
    </xf>
    <xf numFmtId="3" fontId="33" fillId="26" borderId="16" xfId="95" applyNumberFormat="1" applyFont="1" applyFill="1" applyBorder="1" applyAlignment="1">
      <alignment/>
      <protection/>
    </xf>
    <xf numFmtId="0" fontId="5" fillId="0" borderId="16" xfId="0" applyFont="1" applyBorder="1" applyAlignment="1">
      <alignment wrapText="1"/>
    </xf>
    <xf numFmtId="0" fontId="35" fillId="26" borderId="12" xfId="0" applyFont="1" applyFill="1" applyBorder="1" applyAlignment="1">
      <alignment/>
    </xf>
    <xf numFmtId="0" fontId="5" fillId="0" borderId="16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62" fillId="26" borderId="0" xfId="0" applyNumberFormat="1" applyFont="1" applyFill="1" applyAlignment="1" applyProtection="1">
      <alignment/>
      <protection/>
    </xf>
    <xf numFmtId="0" fontId="63" fillId="26" borderId="0" xfId="0" applyFont="1" applyFill="1" applyAlignment="1">
      <alignment/>
    </xf>
    <xf numFmtId="0" fontId="62" fillId="26" borderId="0" xfId="0" applyFont="1" applyFill="1" applyAlignment="1">
      <alignment/>
    </xf>
    <xf numFmtId="3" fontId="64" fillId="26" borderId="18" xfId="95" applyNumberFormat="1" applyFont="1" applyFill="1" applyBorder="1" applyAlignment="1">
      <alignment/>
      <protection/>
    </xf>
    <xf numFmtId="0" fontId="63" fillId="26" borderId="17" xfId="0" applyFont="1" applyFill="1" applyBorder="1" applyAlignment="1">
      <alignment/>
    </xf>
    <xf numFmtId="3" fontId="46" fillId="26" borderId="16" xfId="95" applyNumberFormat="1" applyFont="1" applyFill="1" applyBorder="1" applyAlignment="1">
      <alignment/>
      <protection/>
    </xf>
    <xf numFmtId="3" fontId="47" fillId="26" borderId="16" xfId="95" applyNumberFormat="1" applyFont="1" applyFill="1" applyBorder="1" applyAlignment="1">
      <alignment/>
      <protection/>
    </xf>
    <xf numFmtId="0" fontId="36" fillId="26" borderId="0" xfId="0" applyNumberFormat="1" applyFont="1" applyFill="1" applyBorder="1" applyAlignment="1" applyProtection="1">
      <alignment horizontal="left" vertical="center" wrapText="1"/>
      <protection/>
    </xf>
    <xf numFmtId="49" fontId="45" fillId="0" borderId="16" xfId="0" applyNumberFormat="1" applyFont="1" applyBorder="1" applyAlignment="1">
      <alignment horizontal="right" vertical="top" wrapText="1"/>
    </xf>
    <xf numFmtId="0" fontId="38" fillId="0" borderId="16" xfId="0" applyFont="1" applyBorder="1" applyAlignment="1">
      <alignment vertical="top" wrapText="1"/>
    </xf>
    <xf numFmtId="49" fontId="45" fillId="0" borderId="16" xfId="0" applyNumberFormat="1" applyFont="1" applyBorder="1" applyAlignment="1">
      <alignment horizontal="left" vertical="top" wrapText="1"/>
    </xf>
    <xf numFmtId="3" fontId="47" fillId="0" borderId="16" xfId="95" applyNumberFormat="1" applyFont="1" applyFill="1" applyBorder="1" applyAlignment="1">
      <alignment/>
      <protection/>
    </xf>
    <xf numFmtId="49" fontId="27" fillId="27" borderId="16" xfId="0" applyNumberFormat="1" applyFont="1" applyFill="1" applyBorder="1" applyAlignment="1">
      <alignment horizontal="left" vertical="center" wrapText="1"/>
    </xf>
    <xf numFmtId="0" fontId="27" fillId="27" borderId="16" xfId="0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justify" vertical="center" wrapText="1"/>
    </xf>
    <xf numFmtId="0" fontId="0" fillId="26" borderId="0" xfId="0" applyFont="1" applyFill="1" applyBorder="1" applyAlignment="1">
      <alignment/>
    </xf>
    <xf numFmtId="0" fontId="28" fillId="26" borderId="0" xfId="0" applyNumberFormat="1" applyFont="1" applyFill="1" applyBorder="1" applyAlignment="1" applyProtection="1">
      <alignment horizontal="left" vertical="center" wrapText="1"/>
      <protection/>
    </xf>
    <xf numFmtId="3" fontId="37" fillId="26" borderId="19" xfId="95" applyNumberFormat="1" applyFont="1" applyFill="1" applyBorder="1" applyAlignment="1">
      <alignment/>
      <protection/>
    </xf>
    <xf numFmtId="0" fontId="41" fillId="0" borderId="16" xfId="0" applyFont="1" applyBorder="1" applyAlignment="1">
      <alignment/>
    </xf>
    <xf numFmtId="49" fontId="34" fillId="0" borderId="16" xfId="0" applyNumberFormat="1" applyFont="1" applyBorder="1" applyAlignment="1">
      <alignment vertical="top" wrapText="1"/>
    </xf>
    <xf numFmtId="49" fontId="34" fillId="0" borderId="16" xfId="0" applyNumberFormat="1" applyFont="1" applyBorder="1" applyAlignment="1">
      <alignment horizontal="right" vertical="top" wrapText="1"/>
    </xf>
    <xf numFmtId="49" fontId="42" fillId="0" borderId="16" xfId="0" applyNumberFormat="1" applyFont="1" applyBorder="1" applyAlignment="1">
      <alignment horizontal="right" vertical="top" wrapText="1"/>
    </xf>
    <xf numFmtId="0" fontId="33" fillId="0" borderId="16" xfId="0" applyFont="1" applyBorder="1" applyAlignment="1">
      <alignment vertical="top" wrapText="1"/>
    </xf>
    <xf numFmtId="3" fontId="47" fillId="27" borderId="16" xfId="95" applyNumberFormat="1" applyFont="1" applyFill="1" applyBorder="1" applyAlignment="1">
      <alignment/>
      <protection/>
    </xf>
    <xf numFmtId="49" fontId="45" fillId="27" borderId="16" xfId="0" applyNumberFormat="1" applyFont="1" applyFill="1" applyBorder="1" applyAlignment="1">
      <alignment horizontal="left" vertical="top" wrapText="1"/>
    </xf>
    <xf numFmtId="49" fontId="45" fillId="27" borderId="16" xfId="0" applyNumberFormat="1" applyFont="1" applyFill="1" applyBorder="1" applyAlignment="1">
      <alignment horizontal="right" vertical="top" wrapText="1"/>
    </xf>
    <xf numFmtId="49" fontId="43" fillId="27" borderId="16" xfId="0" applyNumberFormat="1" applyFont="1" applyFill="1" applyBorder="1" applyAlignment="1">
      <alignment horizontal="right" vertical="top" wrapText="1"/>
    </xf>
    <xf numFmtId="0" fontId="40" fillId="27" borderId="16" xfId="0" applyFont="1" applyFill="1" applyBorder="1" applyAlignment="1">
      <alignment vertical="top" wrapText="1"/>
    </xf>
    <xf numFmtId="49" fontId="49" fillId="0" borderId="16" xfId="0" applyNumberFormat="1" applyFont="1" applyBorder="1" applyAlignment="1">
      <alignment horizontal="right" wrapText="1"/>
    </xf>
    <xf numFmtId="3" fontId="5" fillId="26" borderId="16" xfId="95" applyNumberFormat="1" applyFont="1" applyFill="1" applyBorder="1" applyAlignment="1">
      <alignment wrapText="1"/>
      <protection/>
    </xf>
    <xf numFmtId="49" fontId="28" fillId="27" borderId="16" xfId="0" applyNumberFormat="1" applyFont="1" applyFill="1" applyBorder="1" applyAlignment="1">
      <alignment horizontal="left" vertical="center" wrapText="1"/>
    </xf>
    <xf numFmtId="49" fontId="48" fillId="27" borderId="16" xfId="0" applyNumberFormat="1" applyFont="1" applyFill="1" applyBorder="1" applyAlignment="1">
      <alignment horizontal="center" vertical="center" wrapText="1"/>
    </xf>
    <xf numFmtId="0" fontId="50" fillId="27" borderId="16" xfId="0" applyFont="1" applyFill="1" applyBorder="1" applyAlignment="1">
      <alignment vertical="top" wrapText="1"/>
    </xf>
    <xf numFmtId="49" fontId="45" fillId="0" borderId="16" xfId="0" applyNumberFormat="1" applyFont="1" applyBorder="1" applyAlignment="1">
      <alignment horizontal="left" vertical="center" wrapText="1"/>
    </xf>
    <xf numFmtId="0" fontId="50" fillId="27" borderId="16" xfId="0" applyFont="1" applyFill="1" applyBorder="1" applyAlignment="1">
      <alignment horizontal="left" vertical="top" wrapText="1"/>
    </xf>
    <xf numFmtId="49" fontId="45" fillId="0" borderId="16" xfId="0" applyNumberFormat="1" applyFont="1" applyBorder="1" applyAlignment="1">
      <alignment vertical="top" wrapText="1"/>
    </xf>
    <xf numFmtId="49" fontId="45" fillId="0" borderId="16" xfId="0" applyNumberFormat="1" applyFont="1" applyBorder="1" applyAlignment="1">
      <alignment horizontal="right" wrapText="1"/>
    </xf>
    <xf numFmtId="0" fontId="5" fillId="0" borderId="16" xfId="0" applyFont="1" applyBorder="1" applyAlignment="1">
      <alignment vertical="top"/>
    </xf>
    <xf numFmtId="0" fontId="5" fillId="27" borderId="16" xfId="0" applyFont="1" applyFill="1" applyBorder="1" applyAlignment="1">
      <alignment vertical="top" wrapText="1"/>
    </xf>
    <xf numFmtId="3" fontId="48" fillId="26" borderId="16" xfId="95" applyNumberFormat="1" applyFont="1" applyFill="1" applyBorder="1" applyAlignment="1">
      <alignment/>
      <protection/>
    </xf>
    <xf numFmtId="3" fontId="36" fillId="26" borderId="16" xfId="95" applyNumberFormat="1" applyFont="1" applyFill="1" applyBorder="1" applyAlignment="1">
      <alignment/>
      <protection/>
    </xf>
    <xf numFmtId="3" fontId="28" fillId="26" borderId="16" xfId="95" applyNumberFormat="1" applyFont="1" applyFill="1" applyBorder="1" applyAlignment="1">
      <alignment/>
      <protection/>
    </xf>
    <xf numFmtId="3" fontId="47" fillId="26" borderId="16" xfId="95" applyNumberFormat="1" applyFont="1" applyFill="1" applyBorder="1" applyAlignment="1">
      <alignment wrapText="1"/>
      <protection/>
    </xf>
    <xf numFmtId="3" fontId="46" fillId="26" borderId="16" xfId="95" applyNumberFormat="1" applyFont="1" applyFill="1" applyBorder="1" applyAlignment="1">
      <alignment wrapText="1"/>
      <protection/>
    </xf>
    <xf numFmtId="3" fontId="47" fillId="27" borderId="16" xfId="0" applyNumberFormat="1" applyFont="1" applyFill="1" applyBorder="1" applyAlignment="1">
      <alignment/>
    </xf>
    <xf numFmtId="3" fontId="51" fillId="26" borderId="0" xfId="0" applyNumberFormat="1" applyFont="1" applyFill="1" applyBorder="1" applyAlignment="1">
      <alignment/>
    </xf>
    <xf numFmtId="3" fontId="36" fillId="26" borderId="0" xfId="0" applyNumberFormat="1" applyFont="1" applyFill="1" applyBorder="1" applyAlignment="1">
      <alignment horizontal="left"/>
    </xf>
    <xf numFmtId="0" fontId="46" fillId="0" borderId="0" xfId="0" applyNumberFormat="1" applyFont="1" applyFill="1" applyAlignment="1" applyProtection="1">
      <alignment horizontal="right" vertical="center" wrapText="1"/>
      <protection/>
    </xf>
    <xf numFmtId="0" fontId="46" fillId="0" borderId="0" xfId="0" applyFont="1" applyAlignment="1">
      <alignment horizontal="right" vertical="center" wrapText="1"/>
    </xf>
    <xf numFmtId="0" fontId="40" fillId="26" borderId="16" xfId="0" applyNumberFormat="1" applyFont="1" applyFill="1" applyBorder="1" applyAlignment="1" applyProtection="1">
      <alignment horizontal="center" vertical="top" wrapText="1"/>
      <protection/>
    </xf>
    <xf numFmtId="0" fontId="44" fillId="26" borderId="16" xfId="0" applyNumberFormat="1" applyFont="1" applyFill="1" applyBorder="1" applyAlignment="1" applyProtection="1">
      <alignment vertical="top" wrapText="1"/>
      <protection/>
    </xf>
    <xf numFmtId="0" fontId="44" fillId="26" borderId="16" xfId="0" applyNumberFormat="1" applyFont="1" applyFill="1" applyBorder="1" applyAlignment="1" applyProtection="1">
      <alignment horizontal="center" vertical="top" wrapText="1"/>
      <protection/>
    </xf>
    <xf numFmtId="0" fontId="40" fillId="26" borderId="16" xfId="0" applyNumberFormat="1" applyFont="1" applyFill="1" applyBorder="1" applyAlignment="1" applyProtection="1">
      <alignment vertical="top" wrapText="1"/>
      <protection/>
    </xf>
    <xf numFmtId="0" fontId="40" fillId="0" borderId="16" xfId="0" applyFont="1" applyBorder="1" applyAlignment="1">
      <alignment vertical="top" wrapText="1"/>
    </xf>
    <xf numFmtId="49" fontId="40" fillId="26" borderId="16" xfId="0" applyNumberFormat="1" applyFont="1" applyFill="1" applyBorder="1" applyAlignment="1" applyProtection="1">
      <alignment horizontal="center" vertical="top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26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Border="1" applyAlignment="1">
      <alignment vertical="center"/>
    </xf>
    <xf numFmtId="0" fontId="39" fillId="26" borderId="16" xfId="0" applyNumberFormat="1" applyFont="1" applyFill="1" applyBorder="1" applyAlignment="1" applyProtection="1">
      <alignment horizontal="center" vertical="center" wrapText="1"/>
      <protection/>
    </xf>
    <xf numFmtId="0" fontId="25" fillId="26" borderId="16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49" fontId="25" fillId="26" borderId="16" xfId="0" applyNumberFormat="1" applyFont="1" applyFill="1" applyBorder="1" applyAlignment="1" applyProtection="1">
      <alignment horizontal="center" vertical="center" wrapText="1"/>
      <protection/>
    </xf>
    <xf numFmtId="0" fontId="39" fillId="26" borderId="16" xfId="0" applyNumberFormat="1" applyFont="1" applyFill="1" applyBorder="1" applyAlignment="1" applyProtection="1">
      <alignment vertical="center" wrapText="1"/>
      <protection/>
    </xf>
    <xf numFmtId="3" fontId="36" fillId="26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3" fontId="36" fillId="26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6" fillId="26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0" xfId="0" applyFont="1" applyAlignment="1">
      <alignment horizontal="left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center" vertical="top" wrapText="1"/>
    </xf>
    <xf numFmtId="0" fontId="58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showGridLines="0" showZeros="0" tabSelected="1" view="pageBreakPreview" zoomScale="70" zoomScaleNormal="120" zoomScaleSheetLayoutView="70" zoomScalePageLayoutView="0" workbookViewId="0" topLeftCell="C122">
      <selection activeCell="F57" sqref="F57"/>
    </sheetView>
  </sheetViews>
  <sheetFormatPr defaultColWidth="9.16015625" defaultRowHeight="12.75"/>
  <cols>
    <col min="1" max="1" width="0.1640625" style="4" hidden="1" customWidth="1"/>
    <col min="2" max="2" width="3.83203125" style="4" hidden="1" customWidth="1"/>
    <col min="3" max="3" width="19" style="24" customWidth="1"/>
    <col min="4" max="4" width="18" style="12" customWidth="1"/>
    <col min="5" max="5" width="16.16015625" style="12" customWidth="1"/>
    <col min="6" max="6" width="43.66015625" style="4" customWidth="1"/>
    <col min="7" max="7" width="25.16015625" style="4" customWidth="1"/>
    <col min="8" max="8" width="23.33203125" style="4" customWidth="1"/>
    <col min="9" max="9" width="24.16015625" style="4" customWidth="1"/>
    <col min="10" max="10" width="21.83203125" style="4" customWidth="1"/>
    <col min="11" max="11" width="13.33203125" style="4" customWidth="1"/>
    <col min="12" max="12" width="20.66015625" style="4" customWidth="1"/>
    <col min="13" max="13" width="19.5" style="4" customWidth="1"/>
    <col min="14" max="14" width="17" style="4" customWidth="1"/>
    <col min="15" max="15" width="14" style="4" customWidth="1"/>
    <col min="16" max="16" width="17.5" style="4" customWidth="1"/>
    <col min="17" max="17" width="20.16015625" style="4" customWidth="1"/>
    <col min="18" max="18" width="21.5" style="4" customWidth="1"/>
    <col min="19" max="19" width="0.1640625" style="3" hidden="1" customWidth="1"/>
    <col min="20" max="16384" width="9.16015625" style="3" customWidth="1"/>
  </cols>
  <sheetData>
    <row r="1" spans="1:18" s="10" customFormat="1" ht="33" customHeight="1">
      <c r="A1" s="9"/>
      <c r="B1" s="9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9" ht="124.5" customHeight="1">
      <c r="A2" s="2"/>
      <c r="B2" s="2"/>
      <c r="D2" s="24"/>
      <c r="E2" s="24"/>
      <c r="F2" s="2"/>
      <c r="G2" s="1"/>
      <c r="H2" s="1"/>
      <c r="I2" s="1"/>
      <c r="J2" s="1"/>
      <c r="K2" s="1"/>
      <c r="L2" s="1"/>
      <c r="M2" s="1"/>
      <c r="N2" s="1"/>
      <c r="O2" s="94" t="s">
        <v>277</v>
      </c>
      <c r="P2" s="95"/>
      <c r="Q2" s="95"/>
      <c r="R2" s="95"/>
      <c r="S2" s="95"/>
    </row>
    <row r="3" spans="1:18" ht="72.75" customHeight="1">
      <c r="A3" s="2"/>
      <c r="B3" s="2"/>
      <c r="C3" s="108" t="s">
        <v>276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35.25" customHeight="1">
      <c r="A4" s="2"/>
      <c r="B4" s="2"/>
      <c r="C4" s="118" t="s">
        <v>227</v>
      </c>
      <c r="D4" s="119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26.25" customHeight="1">
      <c r="A5" s="2"/>
      <c r="B5" s="2"/>
      <c r="C5" s="34"/>
      <c r="D5" s="35"/>
      <c r="E5" s="35"/>
      <c r="F5" s="45"/>
      <c r="G5" s="46"/>
      <c r="H5" s="35"/>
      <c r="I5" s="35"/>
      <c r="J5" s="35"/>
      <c r="K5" s="35"/>
      <c r="L5" s="35"/>
      <c r="M5" s="35"/>
      <c r="N5" s="35"/>
      <c r="O5" s="35"/>
      <c r="P5" s="35"/>
      <c r="Q5" s="35"/>
      <c r="R5" s="120" t="s">
        <v>278</v>
      </c>
    </row>
    <row r="6" spans="3:18" ht="4.5" customHeight="1" hidden="1">
      <c r="C6" s="25"/>
      <c r="D6" s="13"/>
      <c r="E6" s="13"/>
      <c r="F6" s="5"/>
      <c r="G6" s="5"/>
      <c r="H6" s="5"/>
      <c r="I6" s="8"/>
      <c r="J6" s="5"/>
      <c r="K6" s="5"/>
      <c r="L6" s="6"/>
      <c r="M6" s="6"/>
      <c r="N6" s="7"/>
      <c r="O6" s="7"/>
      <c r="P6" s="7"/>
      <c r="Q6" s="7"/>
      <c r="R6" s="11" t="s">
        <v>8</v>
      </c>
    </row>
    <row r="7" spans="3:18" ht="15.75">
      <c r="C7" s="101" t="s">
        <v>206</v>
      </c>
      <c r="D7" s="96" t="s">
        <v>207</v>
      </c>
      <c r="E7" s="96" t="s">
        <v>179</v>
      </c>
      <c r="F7" s="96" t="s">
        <v>208</v>
      </c>
      <c r="G7" s="102" t="s">
        <v>0</v>
      </c>
      <c r="H7" s="102"/>
      <c r="I7" s="102"/>
      <c r="J7" s="102"/>
      <c r="K7" s="102"/>
      <c r="L7" s="102" t="s">
        <v>1</v>
      </c>
      <c r="M7" s="102"/>
      <c r="N7" s="102"/>
      <c r="O7" s="102"/>
      <c r="P7" s="102"/>
      <c r="Q7" s="102"/>
      <c r="R7" s="96" t="s">
        <v>2</v>
      </c>
    </row>
    <row r="8" spans="3:18" ht="15.75">
      <c r="C8" s="101"/>
      <c r="D8" s="96"/>
      <c r="E8" s="96"/>
      <c r="F8" s="96"/>
      <c r="G8" s="96" t="s">
        <v>180</v>
      </c>
      <c r="H8" s="98" t="s">
        <v>3</v>
      </c>
      <c r="I8" s="96" t="s">
        <v>4</v>
      </c>
      <c r="J8" s="96"/>
      <c r="K8" s="98" t="s">
        <v>5</v>
      </c>
      <c r="L8" s="99" t="s">
        <v>180</v>
      </c>
      <c r="M8" s="99" t="s">
        <v>181</v>
      </c>
      <c r="N8" s="97" t="s">
        <v>3</v>
      </c>
      <c r="O8" s="96" t="s">
        <v>4</v>
      </c>
      <c r="P8" s="96"/>
      <c r="Q8" s="97" t="s">
        <v>5</v>
      </c>
      <c r="R8" s="96"/>
    </row>
    <row r="9" spans="3:18" ht="12.75">
      <c r="C9" s="101"/>
      <c r="D9" s="96"/>
      <c r="E9" s="96"/>
      <c r="F9" s="96"/>
      <c r="G9" s="96"/>
      <c r="H9" s="98"/>
      <c r="I9" s="96" t="s">
        <v>6</v>
      </c>
      <c r="J9" s="96" t="s">
        <v>7</v>
      </c>
      <c r="K9" s="98"/>
      <c r="L9" s="99"/>
      <c r="M9" s="100"/>
      <c r="N9" s="97"/>
      <c r="O9" s="99" t="s">
        <v>6</v>
      </c>
      <c r="P9" s="99" t="s">
        <v>7</v>
      </c>
      <c r="Q9" s="97"/>
      <c r="R9" s="96"/>
    </row>
    <row r="10" spans="3:18" ht="203.25" customHeight="1">
      <c r="C10" s="101"/>
      <c r="D10" s="96"/>
      <c r="E10" s="96"/>
      <c r="F10" s="96"/>
      <c r="G10" s="96"/>
      <c r="H10" s="98"/>
      <c r="I10" s="96"/>
      <c r="J10" s="96"/>
      <c r="K10" s="98"/>
      <c r="L10" s="99"/>
      <c r="M10" s="100"/>
      <c r="N10" s="97"/>
      <c r="O10" s="99"/>
      <c r="P10" s="99"/>
      <c r="Q10" s="97"/>
      <c r="R10" s="96"/>
    </row>
    <row r="11" spans="1:19" s="15" customFormat="1" ht="17.25" customHeight="1">
      <c r="A11" s="16"/>
      <c r="B11" s="16"/>
      <c r="C11" s="109" t="s">
        <v>182</v>
      </c>
      <c r="D11" s="104">
        <v>2</v>
      </c>
      <c r="E11" s="104">
        <v>3</v>
      </c>
      <c r="F11" s="104">
        <v>4</v>
      </c>
      <c r="G11" s="36">
        <v>5</v>
      </c>
      <c r="H11" s="38">
        <v>6</v>
      </c>
      <c r="I11" s="38">
        <v>7</v>
      </c>
      <c r="J11" s="38">
        <v>8</v>
      </c>
      <c r="K11" s="38">
        <v>9</v>
      </c>
      <c r="L11" s="36">
        <v>10</v>
      </c>
      <c r="M11" s="38">
        <v>11</v>
      </c>
      <c r="N11" s="38">
        <v>12</v>
      </c>
      <c r="O11" s="38">
        <v>13</v>
      </c>
      <c r="P11" s="38">
        <v>14</v>
      </c>
      <c r="Q11" s="38">
        <v>15</v>
      </c>
      <c r="R11" s="107">
        <v>16</v>
      </c>
      <c r="S11" s="15">
        <v>8</v>
      </c>
    </row>
    <row r="12" spans="1:18" s="15" customFormat="1" ht="16.5" customHeight="1" hidden="1" thickBot="1">
      <c r="A12" s="17"/>
      <c r="B12" s="17"/>
      <c r="C12" s="105"/>
      <c r="D12" s="105"/>
      <c r="E12" s="104"/>
      <c r="F12" s="105"/>
      <c r="G12" s="104"/>
      <c r="H12" s="106"/>
      <c r="I12" s="104"/>
      <c r="J12" s="104"/>
      <c r="K12" s="106"/>
      <c r="L12" s="107"/>
      <c r="M12" s="107"/>
      <c r="N12" s="110"/>
      <c r="O12" s="104"/>
      <c r="P12" s="105"/>
      <c r="Q12" s="110"/>
      <c r="R12" s="105"/>
    </row>
    <row r="13" spans="1:18" s="15" customFormat="1" ht="20.25" customHeight="1" hidden="1" thickBot="1">
      <c r="A13" s="18"/>
      <c r="B13" s="17"/>
      <c r="C13" s="105"/>
      <c r="D13" s="105"/>
      <c r="E13" s="104"/>
      <c r="F13" s="105"/>
      <c r="G13" s="105"/>
      <c r="H13" s="106"/>
      <c r="I13" s="104"/>
      <c r="J13" s="104"/>
      <c r="K13" s="106"/>
      <c r="L13" s="105"/>
      <c r="M13" s="105"/>
      <c r="N13" s="105"/>
      <c r="O13" s="107"/>
      <c r="P13" s="107"/>
      <c r="Q13" s="105"/>
      <c r="R13" s="105"/>
    </row>
    <row r="14" spans="1:18" s="15" customFormat="1" ht="159.75" customHeight="1" hidden="1" thickBot="1">
      <c r="A14" s="19"/>
      <c r="B14" s="19"/>
      <c r="C14" s="105"/>
      <c r="D14" s="105"/>
      <c r="E14" s="104"/>
      <c r="F14" s="105"/>
      <c r="G14" s="105"/>
      <c r="H14" s="106"/>
      <c r="I14" s="104"/>
      <c r="J14" s="104"/>
      <c r="K14" s="106"/>
      <c r="L14" s="105"/>
      <c r="M14" s="105"/>
      <c r="N14" s="105"/>
      <c r="O14" s="105"/>
      <c r="P14" s="105"/>
      <c r="Q14" s="105"/>
      <c r="R14" s="105"/>
    </row>
    <row r="15" spans="1:19" s="22" customFormat="1" ht="28.5" customHeight="1" hidden="1" thickBot="1">
      <c r="A15" s="20"/>
      <c r="B15" s="20"/>
      <c r="C15" s="21"/>
      <c r="D15" s="21"/>
      <c r="E15" s="39"/>
      <c r="F15" s="65"/>
      <c r="G15" s="40">
        <f aca="true" t="shared" si="0" ref="G15:P15">G16</f>
        <v>0</v>
      </c>
      <c r="H15" s="40">
        <f t="shared" si="0"/>
        <v>0</v>
      </c>
      <c r="I15" s="40">
        <f t="shared" si="0"/>
        <v>0</v>
      </c>
      <c r="J15" s="40">
        <f t="shared" si="0"/>
        <v>0</v>
      </c>
      <c r="K15" s="40">
        <f t="shared" si="0"/>
        <v>0</v>
      </c>
      <c r="L15" s="40">
        <f>L16+L17</f>
        <v>0</v>
      </c>
      <c r="M15" s="40"/>
      <c r="N15" s="40">
        <f t="shared" si="0"/>
        <v>0</v>
      </c>
      <c r="O15" s="40">
        <f t="shared" si="0"/>
        <v>0</v>
      </c>
      <c r="P15" s="40">
        <f t="shared" si="0"/>
        <v>0</v>
      </c>
      <c r="Q15" s="40">
        <f>Q16+Q17</f>
        <v>0</v>
      </c>
      <c r="R15" s="40">
        <f>R16+R17</f>
        <v>0</v>
      </c>
      <c r="S15" s="27"/>
    </row>
    <row r="16" spans="1:19" s="15" customFormat="1" ht="116.25" customHeight="1" hidden="1" thickBot="1">
      <c r="A16" s="14"/>
      <c r="B16" s="14"/>
      <c r="C16" s="66"/>
      <c r="D16" s="67"/>
      <c r="E16" s="68"/>
      <c r="F16" s="69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27"/>
    </row>
    <row r="17" spans="1:19" s="15" customFormat="1" ht="116.25" customHeight="1" hidden="1" thickBot="1">
      <c r="A17" s="14"/>
      <c r="B17" s="14"/>
      <c r="C17" s="66"/>
      <c r="D17" s="67"/>
      <c r="E17" s="68"/>
      <c r="F17" s="6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27"/>
    </row>
    <row r="18" spans="1:19" s="49" customFormat="1" ht="147.75" customHeight="1">
      <c r="A18" s="47"/>
      <c r="B18" s="47"/>
      <c r="C18" s="71" t="s">
        <v>126</v>
      </c>
      <c r="D18" s="72"/>
      <c r="E18" s="73"/>
      <c r="F18" s="74" t="s">
        <v>279</v>
      </c>
      <c r="G18" s="70">
        <f aca="true" t="shared" si="1" ref="G18:Q18">G19+G20+G21+G22+G27+G29+G30+G31+G32+G34+G35+G36+G37</f>
        <v>76195238</v>
      </c>
      <c r="H18" s="70">
        <f t="shared" si="1"/>
        <v>76195238</v>
      </c>
      <c r="I18" s="70">
        <f t="shared" si="1"/>
        <v>32390187</v>
      </c>
      <c r="J18" s="70">
        <f t="shared" si="1"/>
        <v>1205815</v>
      </c>
      <c r="K18" s="70">
        <f t="shared" si="1"/>
        <v>0</v>
      </c>
      <c r="L18" s="70">
        <f t="shared" si="1"/>
        <v>475000</v>
      </c>
      <c r="M18" s="70">
        <f t="shared" si="1"/>
        <v>425000</v>
      </c>
      <c r="N18" s="70">
        <f t="shared" si="1"/>
        <v>50000</v>
      </c>
      <c r="O18" s="70">
        <f t="shared" si="1"/>
        <v>0</v>
      </c>
      <c r="P18" s="70">
        <f t="shared" si="1"/>
        <v>15000</v>
      </c>
      <c r="Q18" s="70">
        <f t="shared" si="1"/>
        <v>425000</v>
      </c>
      <c r="R18" s="70">
        <f>G18+L18</f>
        <v>76670238</v>
      </c>
      <c r="S18" s="48"/>
    </row>
    <row r="19" spans="1:19" s="15" customFormat="1" ht="161.25" customHeight="1">
      <c r="A19" s="14"/>
      <c r="B19" s="14"/>
      <c r="C19" s="57" t="s">
        <v>43</v>
      </c>
      <c r="D19" s="55" t="s">
        <v>44</v>
      </c>
      <c r="E19" s="55" t="s">
        <v>9</v>
      </c>
      <c r="F19" s="37" t="s">
        <v>45</v>
      </c>
      <c r="G19" s="52">
        <v>43609000</v>
      </c>
      <c r="H19" s="52">
        <v>43609000</v>
      </c>
      <c r="I19" s="52">
        <v>32076400</v>
      </c>
      <c r="J19" s="52">
        <v>1185000</v>
      </c>
      <c r="K19" s="52"/>
      <c r="L19" s="52">
        <v>225000</v>
      </c>
      <c r="M19" s="52">
        <v>225000</v>
      </c>
      <c r="N19" s="52"/>
      <c r="O19" s="52"/>
      <c r="P19" s="52"/>
      <c r="Q19" s="52">
        <v>225000</v>
      </c>
      <c r="R19" s="58">
        <f>G19+L19</f>
        <v>43834000</v>
      </c>
      <c r="S19" s="27"/>
    </row>
    <row r="20" spans="1:19" s="15" customFormat="1" ht="48" customHeight="1">
      <c r="A20" s="14"/>
      <c r="B20" s="14"/>
      <c r="C20" s="57" t="s">
        <v>46</v>
      </c>
      <c r="D20" s="55" t="s">
        <v>33</v>
      </c>
      <c r="E20" s="55" t="s">
        <v>10</v>
      </c>
      <c r="F20" s="44" t="s">
        <v>47</v>
      </c>
      <c r="G20" s="52">
        <v>15011500</v>
      </c>
      <c r="H20" s="52">
        <v>15011500</v>
      </c>
      <c r="I20" s="52"/>
      <c r="J20" s="52"/>
      <c r="K20" s="52"/>
      <c r="L20" s="52"/>
      <c r="M20" s="52"/>
      <c r="N20" s="52"/>
      <c r="O20" s="52"/>
      <c r="P20" s="52"/>
      <c r="Q20" s="52"/>
      <c r="R20" s="58">
        <f aca="true" t="shared" si="2" ref="R20:R37">G20+L20</f>
        <v>15011500</v>
      </c>
      <c r="S20" s="27"/>
    </row>
    <row r="21" spans="1:19" s="15" customFormat="1" ht="44.25" customHeight="1">
      <c r="A21" s="14"/>
      <c r="B21" s="14"/>
      <c r="C21" s="57" t="s">
        <v>50</v>
      </c>
      <c r="D21" s="55" t="s">
        <v>48</v>
      </c>
      <c r="E21" s="55" t="s">
        <v>11</v>
      </c>
      <c r="F21" s="37" t="s">
        <v>49</v>
      </c>
      <c r="G21" s="52">
        <v>1242028</v>
      </c>
      <c r="H21" s="52">
        <v>1242028</v>
      </c>
      <c r="I21" s="52"/>
      <c r="J21" s="52"/>
      <c r="K21" s="52"/>
      <c r="L21" s="52"/>
      <c r="M21" s="52"/>
      <c r="N21" s="52"/>
      <c r="O21" s="52"/>
      <c r="P21" s="52"/>
      <c r="Q21" s="52"/>
      <c r="R21" s="58">
        <f t="shared" si="2"/>
        <v>1242028</v>
      </c>
      <c r="S21" s="27"/>
    </row>
    <row r="22" spans="1:19" s="15" customFormat="1" ht="81" customHeight="1">
      <c r="A22" s="14"/>
      <c r="B22" s="14"/>
      <c r="C22" s="57" t="s">
        <v>51</v>
      </c>
      <c r="D22" s="55" t="s">
        <v>52</v>
      </c>
      <c r="E22" s="55" t="s">
        <v>175</v>
      </c>
      <c r="F22" s="37" t="s">
        <v>53</v>
      </c>
      <c r="G22" s="52">
        <v>5655348</v>
      </c>
      <c r="H22" s="52">
        <v>5655348</v>
      </c>
      <c r="I22" s="52"/>
      <c r="J22" s="52"/>
      <c r="K22" s="52"/>
      <c r="L22" s="52"/>
      <c r="M22" s="52"/>
      <c r="N22" s="52"/>
      <c r="O22" s="52"/>
      <c r="P22" s="52"/>
      <c r="Q22" s="52"/>
      <c r="R22" s="58">
        <f t="shared" si="2"/>
        <v>5655348</v>
      </c>
      <c r="S22" s="27"/>
    </row>
    <row r="23" spans="1:19" s="15" customFormat="1" ht="86.25" customHeight="1" hidden="1" thickBot="1">
      <c r="A23" s="14"/>
      <c r="B23" s="14"/>
      <c r="C23" s="57" t="s">
        <v>169</v>
      </c>
      <c r="D23" s="55" t="s">
        <v>168</v>
      </c>
      <c r="E23" s="55" t="s">
        <v>167</v>
      </c>
      <c r="F23" s="37" t="s">
        <v>170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8">
        <f t="shared" si="2"/>
        <v>0</v>
      </c>
      <c r="S23" s="27"/>
    </row>
    <row r="24" spans="1:19" s="15" customFormat="1" ht="41.25" customHeight="1" hidden="1" thickBot="1">
      <c r="A24" s="14"/>
      <c r="B24" s="14"/>
      <c r="C24" s="57"/>
      <c r="D24" s="55" t="s">
        <v>141</v>
      </c>
      <c r="E24" s="55"/>
      <c r="F24" s="37"/>
      <c r="G24" s="75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8">
        <f t="shared" si="2"/>
        <v>0</v>
      </c>
      <c r="S24" s="27"/>
    </row>
    <row r="25" spans="1:19" s="15" customFormat="1" ht="100.5" customHeight="1" hidden="1" thickBot="1">
      <c r="A25" s="14"/>
      <c r="B25" s="14"/>
      <c r="C25" s="57"/>
      <c r="D25" s="55" t="s">
        <v>142</v>
      </c>
      <c r="E25" s="55"/>
      <c r="F25" s="37"/>
      <c r="G25" s="75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8">
        <f t="shared" si="2"/>
        <v>0</v>
      </c>
      <c r="S25" s="27"/>
    </row>
    <row r="26" spans="1:19" s="49" customFormat="1" ht="24" customHeight="1">
      <c r="A26" s="47"/>
      <c r="B26" s="47"/>
      <c r="C26" s="57" t="s">
        <v>62</v>
      </c>
      <c r="D26" s="55" t="s">
        <v>61</v>
      </c>
      <c r="E26" s="55"/>
      <c r="F26" s="37" t="s">
        <v>63</v>
      </c>
      <c r="G26" s="53">
        <f>G27</f>
        <v>2205000</v>
      </c>
      <c r="H26" s="53">
        <f>H27</f>
        <v>2205000</v>
      </c>
      <c r="I26" s="53"/>
      <c r="J26" s="53"/>
      <c r="K26" s="53"/>
      <c r="L26" s="53"/>
      <c r="M26" s="53"/>
      <c r="N26" s="53"/>
      <c r="O26" s="53"/>
      <c r="P26" s="53"/>
      <c r="Q26" s="53"/>
      <c r="R26" s="58">
        <f t="shared" si="2"/>
        <v>2205000</v>
      </c>
      <c r="S26" s="48"/>
    </row>
    <row r="27" spans="1:19" s="15" customFormat="1" ht="42" customHeight="1">
      <c r="A27" s="14"/>
      <c r="B27" s="14"/>
      <c r="C27" s="57" t="s">
        <v>65</v>
      </c>
      <c r="D27" s="55" t="s">
        <v>64</v>
      </c>
      <c r="E27" s="55" t="s">
        <v>16</v>
      </c>
      <c r="F27" s="37" t="s">
        <v>66</v>
      </c>
      <c r="G27" s="52">
        <v>2205000</v>
      </c>
      <c r="H27" s="52">
        <v>2205000</v>
      </c>
      <c r="I27" s="52"/>
      <c r="J27" s="52"/>
      <c r="K27" s="52"/>
      <c r="L27" s="52"/>
      <c r="M27" s="52"/>
      <c r="N27" s="52"/>
      <c r="O27" s="52"/>
      <c r="P27" s="52"/>
      <c r="Q27" s="52"/>
      <c r="R27" s="58">
        <f t="shared" si="2"/>
        <v>2205000</v>
      </c>
      <c r="S27" s="27"/>
    </row>
    <row r="28" spans="1:19" s="49" customFormat="1" ht="45.75" customHeight="1">
      <c r="A28" s="47"/>
      <c r="B28" s="47"/>
      <c r="C28" s="57" t="s">
        <v>67</v>
      </c>
      <c r="D28" s="55" t="s">
        <v>42</v>
      </c>
      <c r="E28" s="55"/>
      <c r="F28" s="37" t="s">
        <v>68</v>
      </c>
      <c r="G28" s="53">
        <f>G29+G30</f>
        <v>350000</v>
      </c>
      <c r="H28" s="53">
        <f>H29+H30</f>
        <v>350000</v>
      </c>
      <c r="I28" s="53"/>
      <c r="J28" s="53"/>
      <c r="K28" s="53"/>
      <c r="L28" s="53"/>
      <c r="M28" s="53"/>
      <c r="N28" s="53"/>
      <c r="O28" s="53"/>
      <c r="P28" s="53"/>
      <c r="Q28" s="53"/>
      <c r="R28" s="58">
        <f t="shared" si="2"/>
        <v>350000</v>
      </c>
      <c r="S28" s="48"/>
    </row>
    <row r="29" spans="1:19" s="15" customFormat="1" ht="69" customHeight="1">
      <c r="A29" s="14"/>
      <c r="B29" s="14"/>
      <c r="C29" s="57" t="s">
        <v>69</v>
      </c>
      <c r="D29" s="55" t="s">
        <v>17</v>
      </c>
      <c r="E29" s="55" t="s">
        <v>18</v>
      </c>
      <c r="F29" s="37" t="s">
        <v>70</v>
      </c>
      <c r="G29" s="52">
        <v>175000</v>
      </c>
      <c r="H29" s="52">
        <v>175000</v>
      </c>
      <c r="I29" s="52"/>
      <c r="J29" s="52"/>
      <c r="K29" s="52"/>
      <c r="L29" s="52"/>
      <c r="M29" s="52"/>
      <c r="N29" s="52"/>
      <c r="O29" s="52"/>
      <c r="P29" s="52"/>
      <c r="Q29" s="52"/>
      <c r="R29" s="58">
        <f t="shared" si="2"/>
        <v>175000</v>
      </c>
      <c r="S29" s="27"/>
    </row>
    <row r="30" spans="1:19" s="15" customFormat="1" ht="66" customHeight="1">
      <c r="A30" s="14"/>
      <c r="B30" s="14"/>
      <c r="C30" s="57" t="s">
        <v>71</v>
      </c>
      <c r="D30" s="55" t="s">
        <v>19</v>
      </c>
      <c r="E30" s="55" t="s">
        <v>18</v>
      </c>
      <c r="F30" s="37" t="s">
        <v>72</v>
      </c>
      <c r="G30" s="52">
        <v>175000</v>
      </c>
      <c r="H30" s="52">
        <v>175000</v>
      </c>
      <c r="I30" s="52"/>
      <c r="J30" s="52"/>
      <c r="K30" s="52"/>
      <c r="L30" s="52"/>
      <c r="M30" s="52"/>
      <c r="N30" s="52"/>
      <c r="O30" s="52"/>
      <c r="P30" s="52"/>
      <c r="Q30" s="52"/>
      <c r="R30" s="58">
        <f t="shared" si="2"/>
        <v>175000</v>
      </c>
      <c r="S30" s="27"/>
    </row>
    <row r="31" spans="1:19" s="15" customFormat="1" ht="44.25" customHeight="1">
      <c r="A31" s="14"/>
      <c r="B31" s="14"/>
      <c r="C31" s="57" t="s">
        <v>144</v>
      </c>
      <c r="D31" s="55" t="s">
        <v>143</v>
      </c>
      <c r="E31" s="55" t="s">
        <v>20</v>
      </c>
      <c r="F31" s="37" t="s">
        <v>73</v>
      </c>
      <c r="G31" s="52">
        <v>407000</v>
      </c>
      <c r="H31" s="52">
        <v>407000</v>
      </c>
      <c r="I31" s="52"/>
      <c r="J31" s="52"/>
      <c r="K31" s="52"/>
      <c r="L31" s="52"/>
      <c r="M31" s="52"/>
      <c r="N31" s="52"/>
      <c r="O31" s="52"/>
      <c r="P31" s="52"/>
      <c r="Q31" s="52"/>
      <c r="R31" s="58">
        <f t="shared" si="2"/>
        <v>407000</v>
      </c>
      <c r="S31" s="27"/>
    </row>
    <row r="32" spans="1:19" s="15" customFormat="1" ht="44.25" customHeight="1">
      <c r="A32" s="14"/>
      <c r="B32" s="14"/>
      <c r="C32" s="57" t="s">
        <v>127</v>
      </c>
      <c r="D32" s="55" t="s">
        <v>128</v>
      </c>
      <c r="E32" s="55" t="s">
        <v>129</v>
      </c>
      <c r="F32" s="37" t="s">
        <v>130</v>
      </c>
      <c r="G32" s="52">
        <v>3000000</v>
      </c>
      <c r="H32" s="52">
        <v>3000000</v>
      </c>
      <c r="I32" s="52"/>
      <c r="J32" s="52"/>
      <c r="K32" s="52"/>
      <c r="L32" s="52"/>
      <c r="M32" s="52"/>
      <c r="N32" s="52"/>
      <c r="O32" s="52"/>
      <c r="P32" s="52"/>
      <c r="Q32" s="52"/>
      <c r="R32" s="58">
        <f t="shared" si="2"/>
        <v>3000000</v>
      </c>
      <c r="S32" s="27"/>
    </row>
    <row r="33" spans="1:19" s="15" customFormat="1" ht="62.25" customHeight="1" hidden="1">
      <c r="A33" s="14"/>
      <c r="B33" s="14"/>
      <c r="C33" s="57" t="s">
        <v>76</v>
      </c>
      <c r="D33" s="55" t="s">
        <v>74</v>
      </c>
      <c r="E33" s="55" t="s">
        <v>75</v>
      </c>
      <c r="F33" s="37" t="s">
        <v>77</v>
      </c>
      <c r="G33" s="75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8">
        <f t="shared" si="2"/>
        <v>0</v>
      </c>
      <c r="S33" s="27"/>
    </row>
    <row r="34" spans="1:19" s="15" customFormat="1" ht="79.5" customHeight="1">
      <c r="A34" s="14"/>
      <c r="B34" s="14"/>
      <c r="C34" s="57" t="s">
        <v>209</v>
      </c>
      <c r="D34" s="55" t="s">
        <v>140</v>
      </c>
      <c r="E34" s="55" t="s">
        <v>26</v>
      </c>
      <c r="F34" s="37" t="s">
        <v>264</v>
      </c>
      <c r="G34" s="52">
        <v>2500000</v>
      </c>
      <c r="H34" s="52">
        <v>2500000</v>
      </c>
      <c r="I34" s="52"/>
      <c r="J34" s="52"/>
      <c r="K34" s="52"/>
      <c r="L34" s="52"/>
      <c r="M34" s="52"/>
      <c r="N34" s="52"/>
      <c r="O34" s="52"/>
      <c r="P34" s="52"/>
      <c r="Q34" s="52"/>
      <c r="R34" s="58">
        <f t="shared" si="2"/>
        <v>2500000</v>
      </c>
      <c r="S34" s="27"/>
    </row>
    <row r="35" spans="1:19" s="15" customFormat="1" ht="46.5" customHeight="1" thickBot="1">
      <c r="A35" s="14"/>
      <c r="B35" s="14"/>
      <c r="C35" s="57" t="s">
        <v>135</v>
      </c>
      <c r="D35" s="55" t="s">
        <v>134</v>
      </c>
      <c r="E35" s="55" t="s">
        <v>21</v>
      </c>
      <c r="F35" s="37" t="s">
        <v>268</v>
      </c>
      <c r="G35" s="52">
        <v>1672636</v>
      </c>
      <c r="H35" s="52">
        <v>1672636</v>
      </c>
      <c r="I35" s="52">
        <v>313787</v>
      </c>
      <c r="J35" s="52">
        <v>20815</v>
      </c>
      <c r="K35" s="52"/>
      <c r="L35" s="52">
        <v>50000</v>
      </c>
      <c r="M35" s="52"/>
      <c r="N35" s="52">
        <v>50000</v>
      </c>
      <c r="O35" s="52"/>
      <c r="P35" s="52">
        <v>15000</v>
      </c>
      <c r="Q35" s="52"/>
      <c r="R35" s="58">
        <f>G35+L35</f>
        <v>1722636</v>
      </c>
      <c r="S35" s="28"/>
    </row>
    <row r="36" spans="1:19" s="15" customFormat="1" ht="63.75" customHeight="1">
      <c r="A36" s="14"/>
      <c r="B36" s="14"/>
      <c r="C36" s="57" t="s">
        <v>183</v>
      </c>
      <c r="D36" s="55" t="s">
        <v>184</v>
      </c>
      <c r="E36" s="55" t="s">
        <v>29</v>
      </c>
      <c r="F36" s="37" t="s">
        <v>185</v>
      </c>
      <c r="G36" s="52">
        <v>42726</v>
      </c>
      <c r="H36" s="52">
        <v>42726</v>
      </c>
      <c r="I36" s="52"/>
      <c r="J36" s="52"/>
      <c r="K36" s="52"/>
      <c r="L36" s="52"/>
      <c r="M36" s="52"/>
      <c r="N36" s="52"/>
      <c r="O36" s="52"/>
      <c r="P36" s="52"/>
      <c r="Q36" s="52"/>
      <c r="R36" s="58">
        <f t="shared" si="2"/>
        <v>42726</v>
      </c>
      <c r="S36" s="27"/>
    </row>
    <row r="37" spans="1:19" s="15" customFormat="1" ht="46.5" customHeight="1">
      <c r="A37" s="14"/>
      <c r="B37" s="14"/>
      <c r="C37" s="57" t="s">
        <v>255</v>
      </c>
      <c r="D37" s="55" t="s">
        <v>256</v>
      </c>
      <c r="E37" s="55" t="s">
        <v>257</v>
      </c>
      <c r="F37" s="76" t="s">
        <v>258</v>
      </c>
      <c r="G37" s="52">
        <v>500000</v>
      </c>
      <c r="H37" s="52">
        <v>500000</v>
      </c>
      <c r="I37" s="52"/>
      <c r="J37" s="52"/>
      <c r="K37" s="52"/>
      <c r="L37" s="52">
        <v>200000</v>
      </c>
      <c r="M37" s="52">
        <v>200000</v>
      </c>
      <c r="N37" s="52"/>
      <c r="O37" s="52"/>
      <c r="P37" s="52"/>
      <c r="Q37" s="52">
        <v>200000</v>
      </c>
      <c r="R37" s="58">
        <f t="shared" si="2"/>
        <v>700000</v>
      </c>
      <c r="S37" s="27"/>
    </row>
    <row r="38" spans="1:19" s="49" customFormat="1" ht="40.5" customHeight="1" thickBot="1">
      <c r="A38" s="47"/>
      <c r="B38" s="47"/>
      <c r="C38" s="77" t="s">
        <v>92</v>
      </c>
      <c r="D38" s="78"/>
      <c r="E38" s="78"/>
      <c r="F38" s="79" t="s">
        <v>136</v>
      </c>
      <c r="G38" s="70">
        <f>G39+G41+G43+G44+G45+G47+G48+G51+G52+G53+G55</f>
        <v>208508613</v>
      </c>
      <c r="H38" s="70">
        <f aca="true" t="shared" si="3" ref="H38:Q38">H39+H41+H43+H44+H45+H47+H48+H51+H52+H53+H55</f>
        <v>208508613</v>
      </c>
      <c r="I38" s="70">
        <f t="shared" si="3"/>
        <v>147556285</v>
      </c>
      <c r="J38" s="70">
        <f t="shared" si="3"/>
        <v>17972100</v>
      </c>
      <c r="K38" s="70">
        <f t="shared" si="3"/>
        <v>0</v>
      </c>
      <c r="L38" s="70">
        <f t="shared" si="3"/>
        <v>6749820</v>
      </c>
      <c r="M38" s="70">
        <f t="shared" si="3"/>
        <v>122300</v>
      </c>
      <c r="N38" s="70">
        <f t="shared" si="3"/>
        <v>6627520</v>
      </c>
      <c r="O38" s="70">
        <f t="shared" si="3"/>
        <v>301000</v>
      </c>
      <c r="P38" s="70">
        <f t="shared" si="3"/>
        <v>289220</v>
      </c>
      <c r="Q38" s="70">
        <f t="shared" si="3"/>
        <v>122300</v>
      </c>
      <c r="R38" s="70">
        <f>G38+L38</f>
        <v>215258433</v>
      </c>
      <c r="S38" s="51"/>
    </row>
    <row r="39" spans="1:19" s="15" customFormat="1" ht="33.75" customHeight="1">
      <c r="A39" s="14"/>
      <c r="B39" s="14"/>
      <c r="C39" s="57" t="s">
        <v>78</v>
      </c>
      <c r="D39" s="55" t="s">
        <v>22</v>
      </c>
      <c r="E39" s="55" t="s">
        <v>23</v>
      </c>
      <c r="F39" s="37" t="s">
        <v>79</v>
      </c>
      <c r="G39" s="52">
        <v>47503451</v>
      </c>
      <c r="H39" s="52">
        <v>47503451</v>
      </c>
      <c r="I39" s="52">
        <v>31019960</v>
      </c>
      <c r="J39" s="52">
        <v>6543100</v>
      </c>
      <c r="K39" s="52"/>
      <c r="L39" s="52">
        <v>3796800</v>
      </c>
      <c r="M39" s="52"/>
      <c r="N39" s="52">
        <v>3796800</v>
      </c>
      <c r="O39" s="52"/>
      <c r="P39" s="52"/>
      <c r="Q39" s="52"/>
      <c r="R39" s="58">
        <f aca="true" t="shared" si="4" ref="R39:R82">G39+L39</f>
        <v>51300251</v>
      </c>
      <c r="S39" s="27"/>
    </row>
    <row r="40" spans="1:19" s="15" customFormat="1" ht="56.25" customHeight="1">
      <c r="A40" s="14"/>
      <c r="B40" s="14"/>
      <c r="C40" s="57" t="s">
        <v>80</v>
      </c>
      <c r="D40" s="55" t="s">
        <v>24</v>
      </c>
      <c r="E40" s="55" t="s">
        <v>25</v>
      </c>
      <c r="F40" s="37" t="s">
        <v>230</v>
      </c>
      <c r="G40" s="52">
        <f aca="true" t="shared" si="5" ref="G40:Q40">G41</f>
        <v>38260843</v>
      </c>
      <c r="H40" s="52">
        <f t="shared" si="5"/>
        <v>38260843</v>
      </c>
      <c r="I40" s="52">
        <f t="shared" si="5"/>
        <v>17644470</v>
      </c>
      <c r="J40" s="52">
        <f t="shared" si="5"/>
        <v>9856540</v>
      </c>
      <c r="K40" s="52">
        <f t="shared" si="5"/>
        <v>0</v>
      </c>
      <c r="L40" s="52">
        <f t="shared" si="5"/>
        <v>2456720</v>
      </c>
      <c r="M40" s="52">
        <f t="shared" si="5"/>
        <v>0</v>
      </c>
      <c r="N40" s="52">
        <f t="shared" si="5"/>
        <v>2456720</v>
      </c>
      <c r="O40" s="52">
        <f t="shared" si="5"/>
        <v>0</v>
      </c>
      <c r="P40" s="52">
        <f t="shared" si="5"/>
        <v>289220</v>
      </c>
      <c r="Q40" s="52">
        <f t="shared" si="5"/>
        <v>0</v>
      </c>
      <c r="R40" s="58">
        <f t="shared" si="4"/>
        <v>40717563</v>
      </c>
      <c r="S40" s="27"/>
    </row>
    <row r="41" spans="1:19" s="15" customFormat="1" ht="66.75" customHeight="1">
      <c r="A41" s="14"/>
      <c r="B41" s="14"/>
      <c r="C41" s="57" t="s">
        <v>231</v>
      </c>
      <c r="D41" s="55" t="s">
        <v>232</v>
      </c>
      <c r="E41" s="55" t="s">
        <v>25</v>
      </c>
      <c r="F41" s="37" t="s">
        <v>233</v>
      </c>
      <c r="G41" s="52">
        <v>38260843</v>
      </c>
      <c r="H41" s="52">
        <v>38260843</v>
      </c>
      <c r="I41" s="52">
        <v>17644470</v>
      </c>
      <c r="J41" s="52">
        <v>9856540</v>
      </c>
      <c r="K41" s="52"/>
      <c r="L41" s="52">
        <v>2456720</v>
      </c>
      <c r="M41" s="52"/>
      <c r="N41" s="52">
        <v>2456720</v>
      </c>
      <c r="O41" s="52"/>
      <c r="P41" s="52">
        <v>289220</v>
      </c>
      <c r="Q41" s="52"/>
      <c r="R41" s="58">
        <f t="shared" si="4"/>
        <v>40717563</v>
      </c>
      <c r="S41" s="27"/>
    </row>
    <row r="42" spans="1:19" s="15" customFormat="1" ht="60.75" customHeight="1">
      <c r="A42" s="14"/>
      <c r="B42" s="14"/>
      <c r="C42" s="57" t="s">
        <v>234</v>
      </c>
      <c r="D42" s="55" t="s">
        <v>15</v>
      </c>
      <c r="E42" s="55"/>
      <c r="F42" s="37" t="s">
        <v>235</v>
      </c>
      <c r="G42" s="52">
        <f aca="true" t="shared" si="6" ref="G42:Q42">G43</f>
        <v>102040000</v>
      </c>
      <c r="H42" s="52">
        <f t="shared" si="6"/>
        <v>102040000</v>
      </c>
      <c r="I42" s="52">
        <f t="shared" si="6"/>
        <v>83639344</v>
      </c>
      <c r="J42" s="52">
        <f t="shared" si="6"/>
        <v>0</v>
      </c>
      <c r="K42" s="52">
        <f t="shared" si="6"/>
        <v>0</v>
      </c>
      <c r="L42" s="52">
        <f t="shared" si="6"/>
        <v>0</v>
      </c>
      <c r="M42" s="52">
        <f t="shared" si="6"/>
        <v>0</v>
      </c>
      <c r="N42" s="52">
        <f t="shared" si="6"/>
        <v>0</v>
      </c>
      <c r="O42" s="52">
        <f t="shared" si="6"/>
        <v>0</v>
      </c>
      <c r="P42" s="52">
        <f t="shared" si="6"/>
        <v>0</v>
      </c>
      <c r="Q42" s="52">
        <f t="shared" si="6"/>
        <v>0</v>
      </c>
      <c r="R42" s="58">
        <f t="shared" si="4"/>
        <v>102040000</v>
      </c>
      <c r="S42" s="27"/>
    </row>
    <row r="43" spans="1:19" s="15" customFormat="1" ht="58.5" customHeight="1">
      <c r="A43" s="14"/>
      <c r="B43" s="14"/>
      <c r="C43" s="57" t="s">
        <v>236</v>
      </c>
      <c r="D43" s="55" t="s">
        <v>237</v>
      </c>
      <c r="E43" s="55" t="s">
        <v>25</v>
      </c>
      <c r="F43" s="37" t="s">
        <v>233</v>
      </c>
      <c r="G43" s="52">
        <v>102040000</v>
      </c>
      <c r="H43" s="52">
        <v>102040000</v>
      </c>
      <c r="I43" s="52">
        <v>83639344</v>
      </c>
      <c r="J43" s="52"/>
      <c r="K43" s="52"/>
      <c r="L43" s="52"/>
      <c r="M43" s="52"/>
      <c r="N43" s="52"/>
      <c r="O43" s="52"/>
      <c r="P43" s="52"/>
      <c r="Q43" s="52"/>
      <c r="R43" s="58">
        <f t="shared" si="4"/>
        <v>102040000</v>
      </c>
      <c r="S43" s="27"/>
    </row>
    <row r="44" spans="1:19" s="15" customFormat="1" ht="81" customHeight="1">
      <c r="A44" s="14"/>
      <c r="B44" s="14"/>
      <c r="C44" s="57" t="s">
        <v>238</v>
      </c>
      <c r="D44" s="55" t="s">
        <v>172</v>
      </c>
      <c r="E44" s="55" t="s">
        <v>27</v>
      </c>
      <c r="F44" s="37" t="s">
        <v>81</v>
      </c>
      <c r="G44" s="52">
        <v>2726122</v>
      </c>
      <c r="H44" s="52">
        <v>2726122</v>
      </c>
      <c r="I44" s="52">
        <v>1835100</v>
      </c>
      <c r="J44" s="52">
        <v>471800</v>
      </c>
      <c r="K44" s="52"/>
      <c r="L44" s="52"/>
      <c r="M44" s="52"/>
      <c r="N44" s="52"/>
      <c r="O44" s="52"/>
      <c r="P44" s="52"/>
      <c r="Q44" s="52"/>
      <c r="R44" s="58">
        <f t="shared" si="4"/>
        <v>2726122</v>
      </c>
      <c r="S44" s="27"/>
    </row>
    <row r="45" spans="1:19" s="15" customFormat="1" ht="43.5" customHeight="1">
      <c r="A45" s="14"/>
      <c r="B45" s="14"/>
      <c r="C45" s="57" t="s">
        <v>254</v>
      </c>
      <c r="D45" s="55" t="s">
        <v>239</v>
      </c>
      <c r="E45" s="55" t="s">
        <v>27</v>
      </c>
      <c r="F45" s="37" t="s">
        <v>274</v>
      </c>
      <c r="G45" s="52">
        <v>6996717</v>
      </c>
      <c r="H45" s="52">
        <v>6996717</v>
      </c>
      <c r="I45" s="52">
        <v>5264410</v>
      </c>
      <c r="J45" s="52">
        <v>531400</v>
      </c>
      <c r="K45" s="52"/>
      <c r="L45" s="52">
        <v>374000</v>
      </c>
      <c r="M45" s="52"/>
      <c r="N45" s="52">
        <v>374000</v>
      </c>
      <c r="O45" s="52">
        <v>301000</v>
      </c>
      <c r="P45" s="52"/>
      <c r="Q45" s="52"/>
      <c r="R45" s="58">
        <f t="shared" si="4"/>
        <v>7370717</v>
      </c>
      <c r="S45" s="27"/>
    </row>
    <row r="46" spans="1:19" s="49" customFormat="1" ht="47.25" customHeight="1">
      <c r="A46" s="47"/>
      <c r="B46" s="47"/>
      <c r="C46" s="57" t="s">
        <v>241</v>
      </c>
      <c r="D46" s="55" t="s">
        <v>240</v>
      </c>
      <c r="E46" s="55"/>
      <c r="F46" s="44" t="s">
        <v>84</v>
      </c>
      <c r="G46" s="53">
        <f>G47+G48</f>
        <v>4221286</v>
      </c>
      <c r="H46" s="53">
        <f aca="true" t="shared" si="7" ref="H46:Q46">H47+H48</f>
        <v>4221286</v>
      </c>
      <c r="I46" s="53">
        <f t="shared" si="7"/>
        <v>3101800</v>
      </c>
      <c r="J46" s="53">
        <f t="shared" si="7"/>
        <v>55000</v>
      </c>
      <c r="K46" s="53">
        <f t="shared" si="7"/>
        <v>0</v>
      </c>
      <c r="L46" s="53">
        <f t="shared" si="7"/>
        <v>0</v>
      </c>
      <c r="M46" s="53">
        <f t="shared" si="7"/>
        <v>0</v>
      </c>
      <c r="N46" s="53">
        <f t="shared" si="7"/>
        <v>0</v>
      </c>
      <c r="O46" s="53">
        <f t="shared" si="7"/>
        <v>0</v>
      </c>
      <c r="P46" s="53">
        <f t="shared" si="7"/>
        <v>0</v>
      </c>
      <c r="Q46" s="53">
        <f t="shared" si="7"/>
        <v>0</v>
      </c>
      <c r="R46" s="58">
        <f t="shared" si="4"/>
        <v>4221286</v>
      </c>
      <c r="S46" s="48"/>
    </row>
    <row r="47" spans="1:19" s="49" customFormat="1" ht="47.25" customHeight="1">
      <c r="A47" s="47"/>
      <c r="B47" s="47"/>
      <c r="C47" s="57" t="s">
        <v>244</v>
      </c>
      <c r="D47" s="55" t="s">
        <v>242</v>
      </c>
      <c r="E47" s="55" t="s">
        <v>28</v>
      </c>
      <c r="F47" s="44" t="s">
        <v>177</v>
      </c>
      <c r="G47" s="52">
        <v>4204996</v>
      </c>
      <c r="H47" s="52">
        <v>4204996</v>
      </c>
      <c r="I47" s="52">
        <v>3101800</v>
      </c>
      <c r="J47" s="52">
        <v>55000</v>
      </c>
      <c r="K47" s="53"/>
      <c r="L47" s="53"/>
      <c r="M47" s="53"/>
      <c r="N47" s="53"/>
      <c r="O47" s="53"/>
      <c r="P47" s="53"/>
      <c r="Q47" s="53"/>
      <c r="R47" s="58">
        <f t="shared" si="4"/>
        <v>4204996</v>
      </c>
      <c r="S47" s="48"/>
    </row>
    <row r="48" spans="1:19" s="49" customFormat="1" ht="41.25" customHeight="1">
      <c r="A48" s="47"/>
      <c r="B48" s="47"/>
      <c r="C48" s="57" t="s">
        <v>245</v>
      </c>
      <c r="D48" s="55" t="s">
        <v>243</v>
      </c>
      <c r="E48" s="55" t="s">
        <v>28</v>
      </c>
      <c r="F48" s="37" t="s">
        <v>178</v>
      </c>
      <c r="G48" s="52">
        <v>16290</v>
      </c>
      <c r="H48" s="52">
        <v>16290</v>
      </c>
      <c r="I48" s="53"/>
      <c r="J48" s="53"/>
      <c r="K48" s="53"/>
      <c r="L48" s="53"/>
      <c r="M48" s="53"/>
      <c r="N48" s="53"/>
      <c r="O48" s="53"/>
      <c r="P48" s="53"/>
      <c r="Q48" s="53"/>
      <c r="R48" s="58">
        <f t="shared" si="4"/>
        <v>16290</v>
      </c>
      <c r="S48" s="48"/>
    </row>
    <row r="49" spans="1:19" s="15" customFormat="1" ht="46.5" customHeight="1">
      <c r="A49" s="14"/>
      <c r="B49" s="14"/>
      <c r="C49" s="80" t="s">
        <v>83</v>
      </c>
      <c r="D49" s="55" t="s">
        <v>82</v>
      </c>
      <c r="E49" s="55" t="s">
        <v>28</v>
      </c>
      <c r="F49" s="37" t="s">
        <v>246</v>
      </c>
      <c r="G49" s="52">
        <f>G51</f>
        <v>1419660</v>
      </c>
      <c r="H49" s="52">
        <f aca="true" t="shared" si="8" ref="H49:Q49">H51</f>
        <v>1419660</v>
      </c>
      <c r="I49" s="52">
        <f t="shared" si="8"/>
        <v>1163656</v>
      </c>
      <c r="J49" s="52">
        <f t="shared" si="8"/>
        <v>0</v>
      </c>
      <c r="K49" s="52">
        <f t="shared" si="8"/>
        <v>0</v>
      </c>
      <c r="L49" s="52">
        <f t="shared" si="8"/>
        <v>0</v>
      </c>
      <c r="M49" s="52">
        <f t="shared" si="8"/>
        <v>0</v>
      </c>
      <c r="N49" s="52">
        <f t="shared" si="8"/>
        <v>0</v>
      </c>
      <c r="O49" s="52">
        <f t="shared" si="8"/>
        <v>0</v>
      </c>
      <c r="P49" s="52">
        <f t="shared" si="8"/>
        <v>0</v>
      </c>
      <c r="Q49" s="52">
        <f t="shared" si="8"/>
        <v>0</v>
      </c>
      <c r="R49" s="58">
        <f t="shared" si="4"/>
        <v>1419660</v>
      </c>
      <c r="S49" s="27"/>
    </row>
    <row r="50" spans="1:19" s="15" customFormat="1" ht="80.25" customHeight="1" hidden="1" thickBot="1">
      <c r="A50" s="14"/>
      <c r="B50" s="14"/>
      <c r="C50" s="57" t="s">
        <v>210</v>
      </c>
      <c r="D50" s="55" t="s">
        <v>140</v>
      </c>
      <c r="E50" s="55" t="s">
        <v>26</v>
      </c>
      <c r="F50" s="37" t="s">
        <v>211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8">
        <f t="shared" si="4"/>
        <v>0</v>
      </c>
      <c r="S50" s="27"/>
    </row>
    <row r="51" spans="1:19" s="15" customFormat="1" ht="66.75" customHeight="1">
      <c r="A51" s="14"/>
      <c r="B51" s="14"/>
      <c r="C51" s="57" t="s">
        <v>247</v>
      </c>
      <c r="D51" s="55" t="s">
        <v>248</v>
      </c>
      <c r="E51" s="55" t="s">
        <v>28</v>
      </c>
      <c r="F51" s="37" t="s">
        <v>249</v>
      </c>
      <c r="G51" s="52">
        <v>1419660</v>
      </c>
      <c r="H51" s="52">
        <v>1419660</v>
      </c>
      <c r="I51" s="52">
        <v>1163656</v>
      </c>
      <c r="J51" s="52"/>
      <c r="K51" s="52"/>
      <c r="L51" s="52"/>
      <c r="M51" s="52"/>
      <c r="N51" s="52"/>
      <c r="O51" s="52"/>
      <c r="P51" s="52"/>
      <c r="Q51" s="52"/>
      <c r="R51" s="58">
        <f t="shared" si="4"/>
        <v>1419660</v>
      </c>
      <c r="S51" s="27"/>
    </row>
    <row r="52" spans="1:19" s="15" customFormat="1" ht="60" customHeight="1">
      <c r="A52" s="14"/>
      <c r="B52" s="14"/>
      <c r="C52" s="57" t="s">
        <v>147</v>
      </c>
      <c r="D52" s="55" t="s">
        <v>146</v>
      </c>
      <c r="E52" s="55" t="s">
        <v>28</v>
      </c>
      <c r="F52" s="37" t="s">
        <v>250</v>
      </c>
      <c r="G52" s="52">
        <v>1538298</v>
      </c>
      <c r="H52" s="52">
        <v>1538298</v>
      </c>
      <c r="I52" s="52">
        <v>1260900</v>
      </c>
      <c r="J52" s="52"/>
      <c r="K52" s="52"/>
      <c r="L52" s="52"/>
      <c r="M52" s="52"/>
      <c r="N52" s="52"/>
      <c r="O52" s="52"/>
      <c r="P52" s="52"/>
      <c r="Q52" s="52"/>
      <c r="R52" s="58">
        <f t="shared" si="4"/>
        <v>1538298</v>
      </c>
      <c r="S52" s="27"/>
    </row>
    <row r="53" spans="1:19" s="15" customFormat="1" ht="140.25" customHeight="1">
      <c r="A53" s="14"/>
      <c r="B53" s="14"/>
      <c r="C53" s="57" t="s">
        <v>251</v>
      </c>
      <c r="D53" s="55" t="s">
        <v>252</v>
      </c>
      <c r="E53" s="55" t="s">
        <v>28</v>
      </c>
      <c r="F53" s="37" t="s">
        <v>253</v>
      </c>
      <c r="G53" s="52">
        <v>357900</v>
      </c>
      <c r="H53" s="52">
        <v>357900</v>
      </c>
      <c r="I53" s="52">
        <v>255845</v>
      </c>
      <c r="J53" s="52"/>
      <c r="K53" s="52"/>
      <c r="L53" s="52">
        <v>122300</v>
      </c>
      <c r="M53" s="52">
        <v>122300</v>
      </c>
      <c r="N53" s="52"/>
      <c r="O53" s="52"/>
      <c r="P53" s="52"/>
      <c r="Q53" s="52">
        <v>122300</v>
      </c>
      <c r="R53" s="58">
        <f t="shared" si="4"/>
        <v>480200</v>
      </c>
      <c r="S53" s="27"/>
    </row>
    <row r="54" spans="1:19" s="49" customFormat="1" ht="41.25" customHeight="1">
      <c r="A54" s="47"/>
      <c r="B54" s="47"/>
      <c r="C54" s="57" t="s">
        <v>86</v>
      </c>
      <c r="D54" s="55" t="s">
        <v>85</v>
      </c>
      <c r="E54" s="55"/>
      <c r="F54" s="37" t="s">
        <v>87</v>
      </c>
      <c r="G54" s="53">
        <f>G55</f>
        <v>3444336</v>
      </c>
      <c r="H54" s="53">
        <f aca="true" t="shared" si="9" ref="H54:Q54">H55</f>
        <v>3444336</v>
      </c>
      <c r="I54" s="53">
        <f t="shared" si="9"/>
        <v>2370800</v>
      </c>
      <c r="J54" s="53">
        <f t="shared" si="9"/>
        <v>514260</v>
      </c>
      <c r="K54" s="53">
        <f t="shared" si="9"/>
        <v>0</v>
      </c>
      <c r="L54" s="53">
        <f t="shared" si="9"/>
        <v>0</v>
      </c>
      <c r="M54" s="53">
        <f t="shared" si="9"/>
        <v>0</v>
      </c>
      <c r="N54" s="53">
        <f t="shared" si="9"/>
        <v>0</v>
      </c>
      <c r="O54" s="53">
        <f t="shared" si="9"/>
        <v>0</v>
      </c>
      <c r="P54" s="53">
        <f t="shared" si="9"/>
        <v>0</v>
      </c>
      <c r="Q54" s="53">
        <f t="shared" si="9"/>
        <v>0</v>
      </c>
      <c r="R54" s="58">
        <f t="shared" si="4"/>
        <v>3444336</v>
      </c>
      <c r="S54" s="48"/>
    </row>
    <row r="55" spans="1:19" s="15" customFormat="1" ht="79.5" customHeight="1">
      <c r="A55" s="14"/>
      <c r="B55" s="14"/>
      <c r="C55" s="57" t="s">
        <v>89</v>
      </c>
      <c r="D55" s="55" t="s">
        <v>88</v>
      </c>
      <c r="E55" s="55" t="s">
        <v>18</v>
      </c>
      <c r="F55" s="37" t="s">
        <v>90</v>
      </c>
      <c r="G55" s="52">
        <v>3444336</v>
      </c>
      <c r="H55" s="52">
        <v>3444336</v>
      </c>
      <c r="I55" s="52">
        <v>2370800</v>
      </c>
      <c r="J55" s="52">
        <v>514260</v>
      </c>
      <c r="K55" s="52"/>
      <c r="L55" s="52"/>
      <c r="M55" s="52"/>
      <c r="N55" s="52"/>
      <c r="O55" s="52"/>
      <c r="P55" s="52"/>
      <c r="Q55" s="52"/>
      <c r="R55" s="58">
        <f t="shared" si="4"/>
        <v>3444336</v>
      </c>
      <c r="S55" s="27"/>
    </row>
    <row r="56" spans="1:19" s="49" customFormat="1" ht="45.75" customHeight="1">
      <c r="A56" s="47"/>
      <c r="B56" s="47"/>
      <c r="C56" s="71" t="s">
        <v>137</v>
      </c>
      <c r="D56" s="72"/>
      <c r="E56" s="72"/>
      <c r="F56" s="81" t="s">
        <v>91</v>
      </c>
      <c r="G56" s="70">
        <f>G57+G66+G75+G76+G84+G85+G87+G88+G91+G92+G94+G95+G96+G97</f>
        <v>27372200</v>
      </c>
      <c r="H56" s="70">
        <f aca="true" t="shared" si="10" ref="H56:Q56">H57+H66+H75+H76+H84+H85+H87+H88+H91+H92+H94+H95+H96+H97</f>
        <v>27372200</v>
      </c>
      <c r="I56" s="70">
        <f t="shared" si="10"/>
        <v>15301700</v>
      </c>
      <c r="J56" s="70">
        <f t="shared" si="10"/>
        <v>608500</v>
      </c>
      <c r="K56" s="70">
        <f t="shared" si="10"/>
        <v>0</v>
      </c>
      <c r="L56" s="70">
        <f t="shared" si="10"/>
        <v>30002</v>
      </c>
      <c r="M56" s="70">
        <f t="shared" si="10"/>
        <v>30000</v>
      </c>
      <c r="N56" s="70">
        <f t="shared" si="10"/>
        <v>2</v>
      </c>
      <c r="O56" s="70">
        <f t="shared" si="10"/>
        <v>0</v>
      </c>
      <c r="P56" s="70">
        <f t="shared" si="10"/>
        <v>0</v>
      </c>
      <c r="Q56" s="70">
        <f t="shared" si="10"/>
        <v>30000</v>
      </c>
      <c r="R56" s="70">
        <f t="shared" si="4"/>
        <v>27402202</v>
      </c>
      <c r="S56" s="48"/>
    </row>
    <row r="57" spans="1:19" s="15" customFormat="1" ht="97.5" customHeight="1">
      <c r="A57" s="14"/>
      <c r="B57" s="14"/>
      <c r="C57" s="57" t="s">
        <v>93</v>
      </c>
      <c r="D57" s="55" t="s">
        <v>56</v>
      </c>
      <c r="E57" s="55" t="s">
        <v>40</v>
      </c>
      <c r="F57" s="37" t="s">
        <v>57</v>
      </c>
      <c r="G57" s="52">
        <v>14378900</v>
      </c>
      <c r="H57" s="52">
        <v>14378900</v>
      </c>
      <c r="I57" s="52">
        <v>11000000</v>
      </c>
      <c r="J57" s="52">
        <v>592100</v>
      </c>
      <c r="K57" s="52"/>
      <c r="L57" s="52">
        <v>30002</v>
      </c>
      <c r="M57" s="52">
        <v>30000</v>
      </c>
      <c r="N57" s="52">
        <v>2</v>
      </c>
      <c r="O57" s="52"/>
      <c r="P57" s="52"/>
      <c r="Q57" s="52">
        <v>30000</v>
      </c>
      <c r="R57" s="58">
        <f t="shared" si="4"/>
        <v>14408902</v>
      </c>
      <c r="S57" s="27"/>
    </row>
    <row r="58" spans="1:19" s="15" customFormat="1" ht="388.5" customHeight="1" hidden="1" thickBot="1">
      <c r="A58" s="14"/>
      <c r="B58" s="14"/>
      <c r="C58" s="57"/>
      <c r="D58" s="55"/>
      <c r="E58" s="55"/>
      <c r="F58" s="56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8">
        <f t="shared" si="4"/>
        <v>0</v>
      </c>
      <c r="S58" s="27"/>
    </row>
    <row r="59" spans="1:19" s="15" customFormat="1" ht="105.75" customHeight="1" hidden="1" thickBot="1">
      <c r="A59" s="14"/>
      <c r="B59" s="14"/>
      <c r="C59" s="57"/>
      <c r="D59" s="55"/>
      <c r="E59" s="55"/>
      <c r="F59" s="37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8">
        <f t="shared" si="4"/>
        <v>0</v>
      </c>
      <c r="S59" s="27"/>
    </row>
    <row r="60" spans="1:19" s="15" customFormat="1" ht="232.5" customHeight="1" hidden="1" thickBot="1">
      <c r="A60" s="14"/>
      <c r="B60" s="14"/>
      <c r="C60" s="57"/>
      <c r="D60" s="55"/>
      <c r="E60" s="55"/>
      <c r="F60" s="37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8">
        <f t="shared" si="4"/>
        <v>0</v>
      </c>
      <c r="S60" s="27"/>
    </row>
    <row r="61" spans="1:19" s="15" customFormat="1" ht="120.75" customHeight="1" hidden="1" thickBot="1">
      <c r="A61" s="14"/>
      <c r="B61" s="14"/>
      <c r="C61" s="57"/>
      <c r="D61" s="55"/>
      <c r="E61" s="55"/>
      <c r="F61" s="37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8">
        <f t="shared" si="4"/>
        <v>0</v>
      </c>
      <c r="S61" s="27"/>
    </row>
    <row r="62" spans="1:19" s="15" customFormat="1" ht="101.25" customHeight="1" hidden="1" thickBot="1">
      <c r="A62" s="14"/>
      <c r="B62" s="14"/>
      <c r="C62" s="57"/>
      <c r="D62" s="55"/>
      <c r="E62" s="55"/>
      <c r="F62" s="37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8">
        <f t="shared" si="4"/>
        <v>0</v>
      </c>
      <c r="S62" s="27"/>
    </row>
    <row r="63" spans="1:19" s="15" customFormat="1" ht="120.75" customHeight="1" hidden="1" thickBot="1">
      <c r="A63" s="14"/>
      <c r="B63" s="14"/>
      <c r="C63" s="57"/>
      <c r="D63" s="55"/>
      <c r="E63" s="55"/>
      <c r="F63" s="37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8">
        <f t="shared" si="4"/>
        <v>0</v>
      </c>
      <c r="S63" s="27"/>
    </row>
    <row r="64" spans="1:19" s="15" customFormat="1" ht="155.25" customHeight="1" hidden="1" thickBot="1">
      <c r="A64" s="14"/>
      <c r="B64" s="14"/>
      <c r="C64" s="57"/>
      <c r="D64" s="55"/>
      <c r="E64" s="55"/>
      <c r="F64" s="37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8">
        <f t="shared" si="4"/>
        <v>0</v>
      </c>
      <c r="S64" s="27"/>
    </row>
    <row r="65" spans="1:19" s="15" customFormat="1" ht="134.25" customHeight="1" hidden="1" thickBot="1">
      <c r="A65" s="14"/>
      <c r="B65" s="14"/>
      <c r="C65" s="57"/>
      <c r="D65" s="55"/>
      <c r="E65" s="55"/>
      <c r="F65" s="3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8">
        <f t="shared" si="4"/>
        <v>0</v>
      </c>
      <c r="S65" s="27"/>
    </row>
    <row r="66" spans="1:19" s="15" customFormat="1" ht="87" customHeight="1">
      <c r="A66" s="14"/>
      <c r="B66" s="14"/>
      <c r="C66" s="57" t="s">
        <v>173</v>
      </c>
      <c r="D66" s="55" t="s">
        <v>171</v>
      </c>
      <c r="E66" s="55" t="s">
        <v>172</v>
      </c>
      <c r="F66" s="37" t="s">
        <v>174</v>
      </c>
      <c r="G66" s="52">
        <v>1972400</v>
      </c>
      <c r="H66" s="52">
        <v>1972400</v>
      </c>
      <c r="I66" s="52"/>
      <c r="J66" s="52"/>
      <c r="K66" s="52"/>
      <c r="L66" s="52"/>
      <c r="M66" s="52"/>
      <c r="N66" s="52"/>
      <c r="O66" s="52"/>
      <c r="P66" s="52"/>
      <c r="Q66" s="52"/>
      <c r="R66" s="58">
        <f t="shared" si="4"/>
        <v>1972400</v>
      </c>
      <c r="S66" s="27"/>
    </row>
    <row r="67" spans="1:19" s="15" customFormat="1" ht="107.25" customHeight="1" hidden="1" thickBot="1">
      <c r="A67" s="14"/>
      <c r="B67" s="14"/>
      <c r="C67" s="57"/>
      <c r="D67" s="55"/>
      <c r="E67" s="55"/>
      <c r="F67" s="37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8">
        <f t="shared" si="4"/>
        <v>0</v>
      </c>
      <c r="S67" s="27"/>
    </row>
    <row r="68" spans="1:19" s="15" customFormat="1" ht="97.5" customHeight="1" hidden="1" thickBot="1">
      <c r="A68" s="14"/>
      <c r="B68" s="14"/>
      <c r="C68" s="57"/>
      <c r="D68" s="55"/>
      <c r="E68" s="55"/>
      <c r="F68" s="37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8">
        <f t="shared" si="4"/>
        <v>0</v>
      </c>
      <c r="S68" s="28"/>
    </row>
    <row r="69" spans="1:19" s="15" customFormat="1" ht="54.75" customHeight="1" hidden="1" thickBot="1">
      <c r="A69" s="14"/>
      <c r="B69" s="14"/>
      <c r="C69" s="57"/>
      <c r="D69" s="82"/>
      <c r="E69" s="83"/>
      <c r="F69" s="37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8">
        <f t="shared" si="4"/>
        <v>0</v>
      </c>
      <c r="S69" s="27"/>
    </row>
    <row r="70" spans="1:19" s="15" customFormat="1" ht="57.75" customHeight="1" hidden="1" thickBot="1">
      <c r="A70" s="14"/>
      <c r="B70" s="14"/>
      <c r="C70" s="57"/>
      <c r="D70" s="55"/>
      <c r="E70" s="55"/>
      <c r="F70" s="37"/>
      <c r="G70" s="75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8">
        <f t="shared" si="4"/>
        <v>0</v>
      </c>
      <c r="S70" s="27"/>
    </row>
    <row r="71" spans="1:19" s="15" customFormat="1" ht="44.25" customHeight="1" hidden="1" thickBot="1">
      <c r="A71" s="14"/>
      <c r="B71" s="14"/>
      <c r="C71" s="57"/>
      <c r="D71" s="55"/>
      <c r="E71" s="55"/>
      <c r="F71" s="37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8">
        <f t="shared" si="4"/>
        <v>0</v>
      </c>
      <c r="S71" s="27"/>
    </row>
    <row r="72" spans="1:19" s="15" customFormat="1" ht="85.5" customHeight="1" hidden="1" thickBot="1">
      <c r="A72" s="14"/>
      <c r="B72" s="14"/>
      <c r="C72" s="57"/>
      <c r="D72" s="55"/>
      <c r="E72" s="55"/>
      <c r="F72" s="37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8">
        <f t="shared" si="4"/>
        <v>0</v>
      </c>
      <c r="S72" s="27"/>
    </row>
    <row r="73" spans="1:19" s="15" customFormat="1" ht="54.75" customHeight="1" hidden="1" thickBot="1">
      <c r="A73" s="14"/>
      <c r="B73" s="14"/>
      <c r="C73" s="57"/>
      <c r="D73" s="55"/>
      <c r="E73" s="55"/>
      <c r="F73" s="37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8">
        <f t="shared" si="4"/>
        <v>0</v>
      </c>
      <c r="S73" s="27"/>
    </row>
    <row r="74" spans="1:19" s="15" customFormat="1" ht="56.25" customHeight="1" hidden="1" thickBot="1">
      <c r="A74" s="14"/>
      <c r="B74" s="14"/>
      <c r="C74" s="57"/>
      <c r="D74" s="55"/>
      <c r="E74" s="55"/>
      <c r="F74" s="37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8">
        <f t="shared" si="4"/>
        <v>0</v>
      </c>
      <c r="S74" s="27"/>
    </row>
    <row r="75" spans="1:19" s="15" customFormat="1" ht="60" customHeight="1">
      <c r="A75" s="14"/>
      <c r="B75" s="14"/>
      <c r="C75" s="57" t="s">
        <v>212</v>
      </c>
      <c r="D75" s="55" t="s">
        <v>213</v>
      </c>
      <c r="E75" s="55" t="s">
        <v>172</v>
      </c>
      <c r="F75" s="37" t="s">
        <v>214</v>
      </c>
      <c r="G75" s="52">
        <v>63700</v>
      </c>
      <c r="H75" s="52">
        <v>63700</v>
      </c>
      <c r="I75" s="52"/>
      <c r="J75" s="52"/>
      <c r="K75" s="52"/>
      <c r="L75" s="52"/>
      <c r="M75" s="52"/>
      <c r="N75" s="52"/>
      <c r="O75" s="52"/>
      <c r="P75" s="52"/>
      <c r="Q75" s="52"/>
      <c r="R75" s="58">
        <f t="shared" si="4"/>
        <v>63700</v>
      </c>
      <c r="S75" s="27"/>
    </row>
    <row r="76" spans="1:19" s="15" customFormat="1" ht="84.75" customHeight="1">
      <c r="A76" s="14"/>
      <c r="B76" s="14"/>
      <c r="C76" s="57" t="s">
        <v>94</v>
      </c>
      <c r="D76" s="55" t="s">
        <v>38</v>
      </c>
      <c r="E76" s="55" t="s">
        <v>39</v>
      </c>
      <c r="F76" s="37" t="s">
        <v>95</v>
      </c>
      <c r="G76" s="52">
        <v>85000</v>
      </c>
      <c r="H76" s="52">
        <v>85000</v>
      </c>
      <c r="I76" s="52"/>
      <c r="J76" s="52"/>
      <c r="K76" s="52"/>
      <c r="L76" s="52"/>
      <c r="M76" s="52"/>
      <c r="N76" s="52"/>
      <c r="O76" s="52"/>
      <c r="P76" s="52"/>
      <c r="Q76" s="52"/>
      <c r="R76" s="58">
        <f t="shared" si="4"/>
        <v>85000</v>
      </c>
      <c r="S76" s="27"/>
    </row>
    <row r="77" spans="1:19" s="15" customFormat="1" ht="99" customHeight="1" hidden="1" thickBot="1">
      <c r="A77" s="14"/>
      <c r="B77" s="14"/>
      <c r="C77" s="57"/>
      <c r="D77" s="55"/>
      <c r="E77" s="55"/>
      <c r="F77" s="37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8">
        <f t="shared" si="4"/>
        <v>0</v>
      </c>
      <c r="S77" s="27"/>
    </row>
    <row r="78" spans="1:19" s="15" customFormat="1" ht="82.5" customHeight="1" hidden="1" thickBot="1">
      <c r="A78" s="14"/>
      <c r="B78" s="14"/>
      <c r="C78" s="57"/>
      <c r="D78" s="55"/>
      <c r="E78" s="55"/>
      <c r="F78" s="37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8">
        <f t="shared" si="4"/>
        <v>0</v>
      </c>
      <c r="S78" s="27"/>
    </row>
    <row r="79" spans="1:19" s="15" customFormat="1" ht="127.5" customHeight="1" hidden="1" thickBot="1">
      <c r="A79" s="14"/>
      <c r="B79" s="14"/>
      <c r="C79" s="57"/>
      <c r="D79" s="55"/>
      <c r="E79" s="55"/>
      <c r="F79" s="4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8">
        <f t="shared" si="4"/>
        <v>0</v>
      </c>
      <c r="S79" s="27"/>
    </row>
    <row r="80" spans="1:19" s="15" customFormat="1" ht="99.75" customHeight="1" hidden="1" thickBot="1">
      <c r="A80" s="14"/>
      <c r="B80" s="14"/>
      <c r="C80" s="57"/>
      <c r="D80" s="55"/>
      <c r="E80" s="55"/>
      <c r="F80" s="37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8">
        <f t="shared" si="4"/>
        <v>0</v>
      </c>
      <c r="S80" s="27"/>
    </row>
    <row r="81" spans="1:19" s="15" customFormat="1" ht="172.5" customHeight="1" hidden="1" thickBot="1">
      <c r="A81" s="14"/>
      <c r="B81" s="14"/>
      <c r="C81" s="57"/>
      <c r="D81" s="55"/>
      <c r="E81" s="55"/>
      <c r="F81" s="4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8">
        <f t="shared" si="4"/>
        <v>0</v>
      </c>
      <c r="S81" s="27"/>
    </row>
    <row r="82" spans="1:19" s="15" customFormat="1" ht="166.5" customHeight="1" hidden="1" thickBot="1">
      <c r="A82" s="14"/>
      <c r="B82" s="14"/>
      <c r="C82" s="57"/>
      <c r="D82" s="55"/>
      <c r="E82" s="55"/>
      <c r="F82" s="4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8">
        <f t="shared" si="4"/>
        <v>0</v>
      </c>
      <c r="S82" s="27"/>
    </row>
    <row r="83" spans="1:19" s="49" customFormat="1" ht="27" customHeight="1">
      <c r="A83" s="47"/>
      <c r="B83" s="47"/>
      <c r="C83" s="57" t="s">
        <v>148</v>
      </c>
      <c r="D83" s="55" t="s">
        <v>139</v>
      </c>
      <c r="E83" s="55" t="s">
        <v>26</v>
      </c>
      <c r="F83" s="84" t="s">
        <v>58</v>
      </c>
      <c r="G83" s="53">
        <f>G84</f>
        <v>2328000</v>
      </c>
      <c r="H83" s="53">
        <f aca="true" t="shared" si="11" ref="H83:Q83">H84</f>
        <v>2328000</v>
      </c>
      <c r="I83" s="53">
        <f t="shared" si="11"/>
        <v>0</v>
      </c>
      <c r="J83" s="53">
        <f t="shared" si="11"/>
        <v>0</v>
      </c>
      <c r="K83" s="53">
        <f t="shared" si="11"/>
        <v>0</v>
      </c>
      <c r="L83" s="53">
        <f t="shared" si="11"/>
        <v>0</v>
      </c>
      <c r="M83" s="53">
        <f t="shared" si="11"/>
        <v>0</v>
      </c>
      <c r="N83" s="53">
        <f t="shared" si="11"/>
        <v>0</v>
      </c>
      <c r="O83" s="53">
        <f t="shared" si="11"/>
        <v>0</v>
      </c>
      <c r="P83" s="53">
        <f t="shared" si="11"/>
        <v>0</v>
      </c>
      <c r="Q83" s="53">
        <f t="shared" si="11"/>
        <v>0</v>
      </c>
      <c r="R83" s="58">
        <f>G83+L83</f>
        <v>2328000</v>
      </c>
      <c r="S83" s="48"/>
    </row>
    <row r="84" spans="1:19" s="15" customFormat="1" ht="60.75" customHeight="1">
      <c r="A84" s="14"/>
      <c r="B84" s="14"/>
      <c r="C84" s="57" t="s">
        <v>149</v>
      </c>
      <c r="D84" s="55" t="s">
        <v>140</v>
      </c>
      <c r="E84" s="55" t="s">
        <v>26</v>
      </c>
      <c r="F84" s="37" t="s">
        <v>150</v>
      </c>
      <c r="G84" s="52">
        <v>2328000</v>
      </c>
      <c r="H84" s="52">
        <v>2328000</v>
      </c>
      <c r="I84" s="52"/>
      <c r="J84" s="52"/>
      <c r="K84" s="52"/>
      <c r="L84" s="52"/>
      <c r="M84" s="52"/>
      <c r="N84" s="52"/>
      <c r="O84" s="52"/>
      <c r="P84" s="52"/>
      <c r="Q84" s="52"/>
      <c r="R84" s="58">
        <f>G84+L84</f>
        <v>2328000</v>
      </c>
      <c r="S84" s="27"/>
    </row>
    <row r="85" spans="1:19" s="15" customFormat="1" ht="66" customHeight="1">
      <c r="A85" s="14"/>
      <c r="B85" s="14"/>
      <c r="C85" s="57" t="s">
        <v>96</v>
      </c>
      <c r="D85" s="55" t="s">
        <v>31</v>
      </c>
      <c r="E85" s="55" t="s">
        <v>15</v>
      </c>
      <c r="F85" s="37" t="s">
        <v>151</v>
      </c>
      <c r="G85" s="52">
        <v>15000</v>
      </c>
      <c r="H85" s="52">
        <v>15000</v>
      </c>
      <c r="I85" s="52"/>
      <c r="J85" s="52"/>
      <c r="K85" s="52"/>
      <c r="L85" s="52"/>
      <c r="M85" s="52"/>
      <c r="N85" s="52"/>
      <c r="O85" s="52"/>
      <c r="P85" s="52"/>
      <c r="Q85" s="52"/>
      <c r="R85" s="58">
        <f>G85+L85</f>
        <v>15000</v>
      </c>
      <c r="S85" s="27"/>
    </row>
    <row r="86" spans="1:19" s="49" customFormat="1" ht="124.5" customHeight="1">
      <c r="A86" s="47"/>
      <c r="B86" s="47"/>
      <c r="C86" s="57" t="s">
        <v>97</v>
      </c>
      <c r="D86" s="55" t="s">
        <v>37</v>
      </c>
      <c r="E86" s="55"/>
      <c r="F86" s="37" t="s">
        <v>152</v>
      </c>
      <c r="G86" s="53">
        <f>G87</f>
        <v>5346500</v>
      </c>
      <c r="H86" s="53">
        <f aca="true" t="shared" si="12" ref="H86:R86">H87</f>
        <v>5346500</v>
      </c>
      <c r="I86" s="53">
        <f t="shared" si="12"/>
        <v>4301700</v>
      </c>
      <c r="J86" s="53">
        <f t="shared" si="12"/>
        <v>16400</v>
      </c>
      <c r="K86" s="53">
        <f t="shared" si="12"/>
        <v>0</v>
      </c>
      <c r="L86" s="53">
        <f t="shared" si="12"/>
        <v>0</v>
      </c>
      <c r="M86" s="53">
        <f t="shared" si="12"/>
        <v>0</v>
      </c>
      <c r="N86" s="53">
        <f t="shared" si="12"/>
        <v>0</v>
      </c>
      <c r="O86" s="53">
        <f t="shared" si="12"/>
        <v>0</v>
      </c>
      <c r="P86" s="53">
        <f t="shared" si="12"/>
        <v>0</v>
      </c>
      <c r="Q86" s="53">
        <f t="shared" si="12"/>
        <v>0</v>
      </c>
      <c r="R86" s="53">
        <f t="shared" si="12"/>
        <v>5346500</v>
      </c>
      <c r="S86" s="48"/>
    </row>
    <row r="87" spans="1:19" s="15" customFormat="1" ht="122.25" customHeight="1">
      <c r="A87" s="14"/>
      <c r="B87" s="14"/>
      <c r="C87" s="57" t="s">
        <v>98</v>
      </c>
      <c r="D87" s="55" t="s">
        <v>32</v>
      </c>
      <c r="E87" s="55" t="s">
        <v>24</v>
      </c>
      <c r="F87" s="37" t="s">
        <v>99</v>
      </c>
      <c r="G87" s="52">
        <v>5346500</v>
      </c>
      <c r="H87" s="52">
        <v>5346500</v>
      </c>
      <c r="I87" s="52">
        <v>4301700</v>
      </c>
      <c r="J87" s="52">
        <v>16400</v>
      </c>
      <c r="K87" s="52"/>
      <c r="L87" s="52"/>
      <c r="M87" s="52"/>
      <c r="N87" s="52"/>
      <c r="O87" s="52"/>
      <c r="P87" s="52"/>
      <c r="Q87" s="52"/>
      <c r="R87" s="58">
        <f aca="true" t="shared" si="13" ref="R87:R97">G87+L87</f>
        <v>5346500</v>
      </c>
      <c r="S87" s="27"/>
    </row>
    <row r="88" spans="1:19" s="15" customFormat="1" ht="180.75" customHeight="1">
      <c r="A88" s="14"/>
      <c r="B88" s="14"/>
      <c r="C88" s="57" t="s">
        <v>100</v>
      </c>
      <c r="D88" s="55" t="s">
        <v>14</v>
      </c>
      <c r="E88" s="55" t="s">
        <v>22</v>
      </c>
      <c r="F88" s="37" t="s">
        <v>153</v>
      </c>
      <c r="G88" s="52">
        <v>2230200</v>
      </c>
      <c r="H88" s="52">
        <v>2230200</v>
      </c>
      <c r="I88" s="53"/>
      <c r="J88" s="53"/>
      <c r="K88" s="53"/>
      <c r="L88" s="53"/>
      <c r="M88" s="53"/>
      <c r="N88" s="53"/>
      <c r="O88" s="53"/>
      <c r="P88" s="53"/>
      <c r="Q88" s="53"/>
      <c r="R88" s="58">
        <f t="shared" si="13"/>
        <v>2230200</v>
      </c>
      <c r="S88" s="27"/>
    </row>
    <row r="89" spans="1:19" s="15" customFormat="1" ht="136.5" customHeight="1" hidden="1" thickBot="1">
      <c r="A89" s="14"/>
      <c r="B89" s="14"/>
      <c r="C89" s="57"/>
      <c r="D89" s="55"/>
      <c r="E89" s="55"/>
      <c r="F89" s="37"/>
      <c r="G89" s="75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8">
        <f t="shared" si="13"/>
        <v>0</v>
      </c>
      <c r="S89" s="27"/>
    </row>
    <row r="90" spans="1:19" s="49" customFormat="1" ht="62.25" customHeight="1">
      <c r="A90" s="47"/>
      <c r="B90" s="47"/>
      <c r="C90" s="57" t="s">
        <v>102</v>
      </c>
      <c r="D90" s="55" t="s">
        <v>101</v>
      </c>
      <c r="E90" s="55"/>
      <c r="F90" s="37" t="s">
        <v>154</v>
      </c>
      <c r="G90" s="53">
        <f>G91</f>
        <v>29500</v>
      </c>
      <c r="H90" s="53">
        <f aca="true" t="shared" si="14" ref="H90:Q90">H91</f>
        <v>29500</v>
      </c>
      <c r="I90" s="53">
        <f t="shared" si="14"/>
        <v>0</v>
      </c>
      <c r="J90" s="53">
        <f t="shared" si="14"/>
        <v>0</v>
      </c>
      <c r="K90" s="53">
        <f t="shared" si="14"/>
        <v>0</v>
      </c>
      <c r="L90" s="53">
        <f t="shared" si="14"/>
        <v>0</v>
      </c>
      <c r="M90" s="53">
        <f t="shared" si="14"/>
        <v>0</v>
      </c>
      <c r="N90" s="53">
        <f t="shared" si="14"/>
        <v>0</v>
      </c>
      <c r="O90" s="53">
        <f t="shared" si="14"/>
        <v>0</v>
      </c>
      <c r="P90" s="53">
        <f t="shared" si="14"/>
        <v>0</v>
      </c>
      <c r="Q90" s="53">
        <f t="shared" si="14"/>
        <v>0</v>
      </c>
      <c r="R90" s="58">
        <f t="shared" si="13"/>
        <v>29500</v>
      </c>
      <c r="S90" s="48"/>
    </row>
    <row r="91" spans="1:19" s="15" customFormat="1" ht="125.25" customHeight="1">
      <c r="A91" s="14"/>
      <c r="B91" s="14"/>
      <c r="C91" s="57" t="s">
        <v>156</v>
      </c>
      <c r="D91" s="55" t="s">
        <v>155</v>
      </c>
      <c r="E91" s="55" t="s">
        <v>22</v>
      </c>
      <c r="F91" s="37" t="s">
        <v>157</v>
      </c>
      <c r="G91" s="52">
        <v>29500</v>
      </c>
      <c r="H91" s="52">
        <v>29500</v>
      </c>
      <c r="I91" s="52"/>
      <c r="J91" s="52"/>
      <c r="K91" s="52"/>
      <c r="L91" s="52"/>
      <c r="M91" s="52"/>
      <c r="N91" s="52"/>
      <c r="O91" s="52"/>
      <c r="P91" s="52"/>
      <c r="Q91" s="52"/>
      <c r="R91" s="58">
        <f t="shared" si="13"/>
        <v>29500</v>
      </c>
      <c r="S91" s="27"/>
    </row>
    <row r="92" spans="1:19" s="15" customFormat="1" ht="160.5" customHeight="1" thickBot="1">
      <c r="A92" s="14"/>
      <c r="B92" s="14"/>
      <c r="C92" s="57" t="s">
        <v>159</v>
      </c>
      <c r="D92" s="55" t="s">
        <v>158</v>
      </c>
      <c r="E92" s="55" t="s">
        <v>30</v>
      </c>
      <c r="F92" s="37" t="s">
        <v>103</v>
      </c>
      <c r="G92" s="52">
        <v>80000</v>
      </c>
      <c r="H92" s="52">
        <v>80000</v>
      </c>
      <c r="I92" s="52"/>
      <c r="J92" s="52"/>
      <c r="K92" s="52"/>
      <c r="L92" s="52"/>
      <c r="M92" s="52"/>
      <c r="N92" s="52"/>
      <c r="O92" s="52"/>
      <c r="P92" s="52"/>
      <c r="Q92" s="52"/>
      <c r="R92" s="58">
        <f t="shared" si="13"/>
        <v>80000</v>
      </c>
      <c r="S92" s="28"/>
    </row>
    <row r="93" spans="1:19" s="15" customFormat="1" ht="83.25" customHeight="1" hidden="1" thickBot="1">
      <c r="A93" s="14"/>
      <c r="B93" s="14"/>
      <c r="C93" s="57"/>
      <c r="D93" s="55"/>
      <c r="E93" s="55"/>
      <c r="F93" s="37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8">
        <f t="shared" si="13"/>
        <v>0</v>
      </c>
      <c r="S93" s="30"/>
    </row>
    <row r="94" spans="1:19" s="15" customFormat="1" ht="83.25" customHeight="1">
      <c r="A94" s="14"/>
      <c r="B94" s="14"/>
      <c r="C94" s="57" t="s">
        <v>215</v>
      </c>
      <c r="D94" s="55" t="s">
        <v>216</v>
      </c>
      <c r="E94" s="55" t="s">
        <v>172</v>
      </c>
      <c r="F94" s="37" t="s">
        <v>217</v>
      </c>
      <c r="G94" s="52">
        <v>12000</v>
      </c>
      <c r="H94" s="52">
        <v>12000</v>
      </c>
      <c r="I94" s="52"/>
      <c r="J94" s="52"/>
      <c r="K94" s="52"/>
      <c r="L94" s="52"/>
      <c r="M94" s="52"/>
      <c r="N94" s="52"/>
      <c r="O94" s="52"/>
      <c r="P94" s="52"/>
      <c r="Q94" s="52"/>
      <c r="R94" s="58">
        <f t="shared" si="13"/>
        <v>12000</v>
      </c>
      <c r="S94" s="27"/>
    </row>
    <row r="95" spans="1:19" s="15" customFormat="1" ht="50.25" customHeight="1">
      <c r="A95" s="14"/>
      <c r="B95" s="14"/>
      <c r="C95" s="57" t="s">
        <v>265</v>
      </c>
      <c r="D95" s="55" t="s">
        <v>134</v>
      </c>
      <c r="E95" s="55" t="s">
        <v>21</v>
      </c>
      <c r="F95" s="37" t="s">
        <v>266</v>
      </c>
      <c r="G95" s="52">
        <v>80000</v>
      </c>
      <c r="H95" s="52">
        <v>80000</v>
      </c>
      <c r="I95" s="52"/>
      <c r="J95" s="52"/>
      <c r="K95" s="52"/>
      <c r="L95" s="52"/>
      <c r="M95" s="52"/>
      <c r="N95" s="52"/>
      <c r="O95" s="52"/>
      <c r="P95" s="52"/>
      <c r="Q95" s="52"/>
      <c r="R95" s="58">
        <f t="shared" si="13"/>
        <v>80000</v>
      </c>
      <c r="S95" s="27"/>
    </row>
    <row r="96" spans="1:19" s="15" customFormat="1" ht="42" customHeight="1">
      <c r="A96" s="14"/>
      <c r="B96" s="14"/>
      <c r="C96" s="57" t="s">
        <v>269</v>
      </c>
      <c r="D96" s="55" t="s">
        <v>270</v>
      </c>
      <c r="E96" s="55" t="s">
        <v>13</v>
      </c>
      <c r="F96" s="37" t="s">
        <v>271</v>
      </c>
      <c r="G96" s="52">
        <v>220000</v>
      </c>
      <c r="H96" s="52">
        <v>220000</v>
      </c>
      <c r="I96" s="52"/>
      <c r="J96" s="52"/>
      <c r="K96" s="52"/>
      <c r="L96" s="52"/>
      <c r="M96" s="52"/>
      <c r="N96" s="52"/>
      <c r="O96" s="52"/>
      <c r="P96" s="52"/>
      <c r="Q96" s="52"/>
      <c r="R96" s="58">
        <f t="shared" si="13"/>
        <v>220000</v>
      </c>
      <c r="S96" s="27"/>
    </row>
    <row r="97" spans="1:19" s="15" customFormat="1" ht="164.25" customHeight="1">
      <c r="A97" s="14"/>
      <c r="B97" s="14"/>
      <c r="C97" s="57" t="s">
        <v>267</v>
      </c>
      <c r="D97" s="55" t="s">
        <v>59</v>
      </c>
      <c r="E97" s="55" t="s">
        <v>13</v>
      </c>
      <c r="F97" s="37" t="s">
        <v>60</v>
      </c>
      <c r="G97" s="52">
        <v>531000</v>
      </c>
      <c r="H97" s="52">
        <v>531000</v>
      </c>
      <c r="I97" s="52"/>
      <c r="J97" s="52"/>
      <c r="K97" s="52"/>
      <c r="L97" s="52"/>
      <c r="M97" s="52"/>
      <c r="N97" s="52"/>
      <c r="O97" s="52"/>
      <c r="P97" s="52"/>
      <c r="Q97" s="52"/>
      <c r="R97" s="58">
        <f t="shared" si="13"/>
        <v>531000</v>
      </c>
      <c r="S97" s="27"/>
    </row>
    <row r="98" spans="1:19" s="49" customFormat="1" ht="33.75" customHeight="1">
      <c r="A98" s="47"/>
      <c r="B98" s="47"/>
      <c r="C98" s="71" t="s">
        <v>186</v>
      </c>
      <c r="D98" s="72"/>
      <c r="E98" s="72"/>
      <c r="F98" s="85" t="s">
        <v>187</v>
      </c>
      <c r="G98" s="70">
        <f>G99+G100+G102</f>
        <v>2465305</v>
      </c>
      <c r="H98" s="70">
        <f aca="true" t="shared" si="15" ref="H98:R98">H99+H100+H102</f>
        <v>2465305</v>
      </c>
      <c r="I98" s="70">
        <f t="shared" si="15"/>
        <v>1885675</v>
      </c>
      <c r="J98" s="70">
        <f t="shared" si="15"/>
        <v>18003</v>
      </c>
      <c r="K98" s="70">
        <f t="shared" si="15"/>
        <v>0</v>
      </c>
      <c r="L98" s="70">
        <f t="shared" si="15"/>
        <v>0</v>
      </c>
      <c r="M98" s="70">
        <f t="shared" si="15"/>
        <v>0</v>
      </c>
      <c r="N98" s="70">
        <f t="shared" si="15"/>
        <v>0</v>
      </c>
      <c r="O98" s="70">
        <f t="shared" si="15"/>
        <v>0</v>
      </c>
      <c r="P98" s="70">
        <f t="shared" si="15"/>
        <v>0</v>
      </c>
      <c r="Q98" s="70">
        <f t="shared" si="15"/>
        <v>0</v>
      </c>
      <c r="R98" s="70">
        <f t="shared" si="15"/>
        <v>2465305</v>
      </c>
      <c r="S98" s="48"/>
    </row>
    <row r="99" spans="1:19" s="15" customFormat="1" ht="99" customHeight="1">
      <c r="A99" s="14"/>
      <c r="B99" s="14"/>
      <c r="C99" s="57" t="s">
        <v>188</v>
      </c>
      <c r="D99" s="55" t="s">
        <v>56</v>
      </c>
      <c r="E99" s="55" t="s">
        <v>9</v>
      </c>
      <c r="F99" s="37" t="s">
        <v>57</v>
      </c>
      <c r="G99" s="52">
        <v>2313305</v>
      </c>
      <c r="H99" s="52">
        <v>2313305</v>
      </c>
      <c r="I99" s="52">
        <v>1885675</v>
      </c>
      <c r="J99" s="52">
        <v>18003</v>
      </c>
      <c r="K99" s="86"/>
      <c r="L99" s="52"/>
      <c r="M99" s="53"/>
      <c r="N99" s="86"/>
      <c r="O99" s="86"/>
      <c r="P99" s="86"/>
      <c r="Q99" s="52"/>
      <c r="R99" s="58">
        <f>G99+L99</f>
        <v>2313305</v>
      </c>
      <c r="S99" s="27"/>
    </row>
    <row r="100" spans="1:19" s="15" customFormat="1" ht="46.5" customHeight="1">
      <c r="A100" s="14"/>
      <c r="B100" s="14"/>
      <c r="C100" s="57" t="s">
        <v>189</v>
      </c>
      <c r="D100" s="55" t="s">
        <v>134</v>
      </c>
      <c r="E100" s="55" t="s">
        <v>21</v>
      </c>
      <c r="F100" s="37" t="s">
        <v>131</v>
      </c>
      <c r="G100" s="52">
        <v>40000</v>
      </c>
      <c r="H100" s="52">
        <v>40000</v>
      </c>
      <c r="I100" s="86"/>
      <c r="J100" s="86"/>
      <c r="K100" s="86"/>
      <c r="L100" s="86"/>
      <c r="M100" s="86"/>
      <c r="N100" s="86"/>
      <c r="O100" s="86"/>
      <c r="P100" s="86"/>
      <c r="Q100" s="86"/>
      <c r="R100" s="58">
        <f>G100+L100</f>
        <v>40000</v>
      </c>
      <c r="S100" s="64">
        <v>1873720</v>
      </c>
    </row>
    <row r="101" spans="1:19" s="49" customFormat="1" ht="43.5" customHeight="1">
      <c r="A101" s="47"/>
      <c r="B101" s="47"/>
      <c r="C101" s="57" t="s">
        <v>190</v>
      </c>
      <c r="D101" s="55" t="s">
        <v>41</v>
      </c>
      <c r="E101" s="55"/>
      <c r="F101" s="37" t="s">
        <v>54</v>
      </c>
      <c r="G101" s="52">
        <f>G102</f>
        <v>112000</v>
      </c>
      <c r="H101" s="52">
        <f aca="true" t="shared" si="16" ref="H101:Q101">H102</f>
        <v>112000</v>
      </c>
      <c r="I101" s="52">
        <f t="shared" si="16"/>
        <v>0</v>
      </c>
      <c r="J101" s="52">
        <f t="shared" si="16"/>
        <v>0</v>
      </c>
      <c r="K101" s="52">
        <f t="shared" si="16"/>
        <v>0</v>
      </c>
      <c r="L101" s="52">
        <f t="shared" si="16"/>
        <v>0</v>
      </c>
      <c r="M101" s="52">
        <f t="shared" si="16"/>
        <v>0</v>
      </c>
      <c r="N101" s="52">
        <f t="shared" si="16"/>
        <v>0</v>
      </c>
      <c r="O101" s="53">
        <f t="shared" si="16"/>
        <v>0</v>
      </c>
      <c r="P101" s="53">
        <f t="shared" si="16"/>
        <v>0</v>
      </c>
      <c r="Q101" s="53">
        <f t="shared" si="16"/>
        <v>0</v>
      </c>
      <c r="R101" s="58">
        <f>G101+L101</f>
        <v>112000</v>
      </c>
      <c r="S101" s="48"/>
    </row>
    <row r="102" spans="1:19" s="15" customFormat="1" ht="61.5" customHeight="1">
      <c r="A102" s="14"/>
      <c r="B102" s="14"/>
      <c r="C102" s="57" t="s">
        <v>191</v>
      </c>
      <c r="D102" s="55" t="s">
        <v>12</v>
      </c>
      <c r="E102" s="55" t="s">
        <v>13</v>
      </c>
      <c r="F102" s="44" t="s">
        <v>55</v>
      </c>
      <c r="G102" s="52">
        <v>112000</v>
      </c>
      <c r="H102" s="52">
        <v>112000</v>
      </c>
      <c r="I102" s="86"/>
      <c r="J102" s="86"/>
      <c r="K102" s="86"/>
      <c r="L102" s="86"/>
      <c r="M102" s="86"/>
      <c r="N102" s="86"/>
      <c r="O102" s="86"/>
      <c r="P102" s="86"/>
      <c r="Q102" s="86"/>
      <c r="R102" s="58">
        <f>G102+L102</f>
        <v>112000</v>
      </c>
      <c r="S102" s="27"/>
    </row>
    <row r="103" spans="1:19" s="15" customFormat="1" ht="342" customHeight="1" hidden="1" thickBot="1">
      <c r="A103" s="14"/>
      <c r="B103" s="14"/>
      <c r="C103" s="57" t="s">
        <v>203</v>
      </c>
      <c r="D103" s="55" t="s">
        <v>145</v>
      </c>
      <c r="E103" s="55"/>
      <c r="F103" s="37"/>
      <c r="G103" s="52"/>
      <c r="H103" s="52"/>
      <c r="I103" s="86"/>
      <c r="J103" s="86"/>
      <c r="K103" s="86"/>
      <c r="L103" s="87"/>
      <c r="M103" s="87"/>
      <c r="N103" s="87"/>
      <c r="O103" s="88"/>
      <c r="P103" s="88"/>
      <c r="Q103" s="88"/>
      <c r="R103" s="53"/>
      <c r="S103" s="27"/>
    </row>
    <row r="104" spans="1:19" s="49" customFormat="1" ht="42.75" customHeight="1">
      <c r="A104" s="47"/>
      <c r="B104" s="47"/>
      <c r="C104" s="71" t="s">
        <v>104</v>
      </c>
      <c r="D104" s="72"/>
      <c r="E104" s="72"/>
      <c r="F104" s="85" t="s">
        <v>105</v>
      </c>
      <c r="G104" s="70">
        <f>G105+G106+G108+G109+G110</f>
        <v>9896789</v>
      </c>
      <c r="H104" s="70">
        <f aca="true" t="shared" si="17" ref="H104:Q104">H105+H106+H108+H109+H110</f>
        <v>9896789</v>
      </c>
      <c r="I104" s="70">
        <f t="shared" si="17"/>
        <v>4627592</v>
      </c>
      <c r="J104" s="70">
        <f t="shared" si="17"/>
        <v>842700</v>
      </c>
      <c r="K104" s="70">
        <f t="shared" si="17"/>
        <v>0</v>
      </c>
      <c r="L104" s="70">
        <f t="shared" si="17"/>
        <v>55360</v>
      </c>
      <c r="M104" s="70">
        <f t="shared" si="17"/>
        <v>36000</v>
      </c>
      <c r="N104" s="70">
        <f t="shared" si="17"/>
        <v>19360</v>
      </c>
      <c r="O104" s="70">
        <f t="shared" si="17"/>
        <v>0</v>
      </c>
      <c r="P104" s="70">
        <f t="shared" si="17"/>
        <v>0</v>
      </c>
      <c r="Q104" s="70">
        <f t="shared" si="17"/>
        <v>36000</v>
      </c>
      <c r="R104" s="70">
        <f aca="true" t="shared" si="18" ref="R104:R127">G104+L104</f>
        <v>9952149</v>
      </c>
      <c r="S104" s="48"/>
    </row>
    <row r="105" spans="1:19" s="15" customFormat="1" ht="38.25" customHeight="1">
      <c r="A105" s="14"/>
      <c r="B105" s="14"/>
      <c r="C105" s="57" t="s">
        <v>110</v>
      </c>
      <c r="D105" s="55" t="s">
        <v>106</v>
      </c>
      <c r="E105" s="55" t="s">
        <v>34</v>
      </c>
      <c r="F105" s="37" t="s">
        <v>107</v>
      </c>
      <c r="G105" s="52">
        <v>2263685</v>
      </c>
      <c r="H105" s="52">
        <v>2263685</v>
      </c>
      <c r="I105" s="52">
        <v>1691440</v>
      </c>
      <c r="J105" s="52">
        <v>156000</v>
      </c>
      <c r="K105" s="52"/>
      <c r="L105" s="52">
        <v>42360</v>
      </c>
      <c r="M105" s="52">
        <v>36000</v>
      </c>
      <c r="N105" s="52">
        <v>6360</v>
      </c>
      <c r="O105" s="52"/>
      <c r="P105" s="52"/>
      <c r="Q105" s="52">
        <v>36000</v>
      </c>
      <c r="R105" s="58">
        <f t="shared" si="18"/>
        <v>2306045</v>
      </c>
      <c r="S105" s="27"/>
    </row>
    <row r="106" spans="1:19" s="15" customFormat="1" ht="48" customHeight="1">
      <c r="A106" s="14"/>
      <c r="B106" s="14"/>
      <c r="C106" s="57" t="s">
        <v>109</v>
      </c>
      <c r="D106" s="55" t="s">
        <v>108</v>
      </c>
      <c r="E106" s="55" t="s">
        <v>34</v>
      </c>
      <c r="F106" s="37" t="s">
        <v>111</v>
      </c>
      <c r="G106" s="52">
        <v>744468</v>
      </c>
      <c r="H106" s="52">
        <v>744468</v>
      </c>
      <c r="I106" s="52">
        <v>393416</v>
      </c>
      <c r="J106" s="52">
        <v>234000</v>
      </c>
      <c r="K106" s="52"/>
      <c r="L106" s="52">
        <v>4000</v>
      </c>
      <c r="M106" s="52"/>
      <c r="N106" s="52">
        <v>4000</v>
      </c>
      <c r="O106" s="52"/>
      <c r="P106" s="52"/>
      <c r="Q106" s="52"/>
      <c r="R106" s="58">
        <f t="shared" si="18"/>
        <v>748468</v>
      </c>
      <c r="S106" s="27"/>
    </row>
    <row r="107" spans="1:19" s="49" customFormat="1" ht="43.5" customHeight="1">
      <c r="A107" s="47"/>
      <c r="B107" s="47"/>
      <c r="C107" s="57" t="s">
        <v>113</v>
      </c>
      <c r="D107" s="55" t="s">
        <v>112</v>
      </c>
      <c r="E107" s="55"/>
      <c r="F107" s="37" t="s">
        <v>114</v>
      </c>
      <c r="G107" s="53">
        <f>G108+G109</f>
        <v>4660419</v>
      </c>
      <c r="H107" s="53">
        <f aca="true" t="shared" si="19" ref="H107:Q107">H108+H109</f>
        <v>4660419</v>
      </c>
      <c r="I107" s="53">
        <f t="shared" si="19"/>
        <v>948296</v>
      </c>
      <c r="J107" s="53">
        <f t="shared" si="19"/>
        <v>200700</v>
      </c>
      <c r="K107" s="53">
        <f t="shared" si="19"/>
        <v>0</v>
      </c>
      <c r="L107" s="53">
        <f t="shared" si="19"/>
        <v>4000</v>
      </c>
      <c r="M107" s="53">
        <f t="shared" si="19"/>
        <v>0</v>
      </c>
      <c r="N107" s="53">
        <f t="shared" si="19"/>
        <v>4000</v>
      </c>
      <c r="O107" s="53">
        <f t="shared" si="19"/>
        <v>0</v>
      </c>
      <c r="P107" s="53">
        <f t="shared" si="19"/>
        <v>0</v>
      </c>
      <c r="Q107" s="53">
        <f t="shared" si="19"/>
        <v>0</v>
      </c>
      <c r="R107" s="58">
        <f t="shared" si="18"/>
        <v>4664419</v>
      </c>
      <c r="S107" s="48"/>
    </row>
    <row r="108" spans="1:19" s="49" customFormat="1" ht="63.75" customHeight="1">
      <c r="A108" s="47"/>
      <c r="B108" s="47"/>
      <c r="C108" s="57" t="s">
        <v>161</v>
      </c>
      <c r="D108" s="55" t="s">
        <v>160</v>
      </c>
      <c r="E108" s="55" t="s">
        <v>35</v>
      </c>
      <c r="F108" s="37" t="s">
        <v>162</v>
      </c>
      <c r="G108" s="52">
        <v>4160419</v>
      </c>
      <c r="H108" s="52">
        <v>4160419</v>
      </c>
      <c r="I108" s="52">
        <v>948296</v>
      </c>
      <c r="J108" s="52">
        <v>200700</v>
      </c>
      <c r="K108" s="52"/>
      <c r="L108" s="52">
        <v>4000</v>
      </c>
      <c r="M108" s="52"/>
      <c r="N108" s="52">
        <v>4000</v>
      </c>
      <c r="O108" s="52"/>
      <c r="P108" s="52"/>
      <c r="Q108" s="52"/>
      <c r="R108" s="58">
        <f t="shared" si="18"/>
        <v>4164419</v>
      </c>
      <c r="S108" s="48"/>
    </row>
    <row r="109" spans="1:19" s="15" customFormat="1" ht="43.5" customHeight="1">
      <c r="A109" s="14"/>
      <c r="B109" s="14"/>
      <c r="C109" s="57" t="s">
        <v>164</v>
      </c>
      <c r="D109" s="55" t="s">
        <v>163</v>
      </c>
      <c r="E109" s="55" t="s">
        <v>35</v>
      </c>
      <c r="F109" s="37" t="s">
        <v>165</v>
      </c>
      <c r="G109" s="52">
        <v>500000</v>
      </c>
      <c r="H109" s="52">
        <v>500000</v>
      </c>
      <c r="I109" s="55"/>
      <c r="J109" s="55"/>
      <c r="K109" s="37"/>
      <c r="L109" s="52"/>
      <c r="M109" s="52"/>
      <c r="N109" s="52"/>
      <c r="O109" s="52"/>
      <c r="P109" s="52"/>
      <c r="Q109" s="52"/>
      <c r="R109" s="58">
        <f t="shared" si="18"/>
        <v>500000</v>
      </c>
      <c r="S109" s="27"/>
    </row>
    <row r="110" spans="1:19" s="15" customFormat="1" ht="42" customHeight="1">
      <c r="A110" s="14"/>
      <c r="B110" s="14"/>
      <c r="C110" s="57" t="s">
        <v>223</v>
      </c>
      <c r="D110" s="55" t="s">
        <v>224</v>
      </c>
      <c r="E110" s="55" t="s">
        <v>226</v>
      </c>
      <c r="F110" s="37" t="s">
        <v>225</v>
      </c>
      <c r="G110" s="52">
        <v>2228217</v>
      </c>
      <c r="H110" s="52">
        <v>2228217</v>
      </c>
      <c r="I110" s="52">
        <v>1594440</v>
      </c>
      <c r="J110" s="52">
        <v>252000</v>
      </c>
      <c r="K110" s="52"/>
      <c r="L110" s="52">
        <v>5000</v>
      </c>
      <c r="M110" s="52"/>
      <c r="N110" s="52">
        <v>5000</v>
      </c>
      <c r="O110" s="52"/>
      <c r="P110" s="52"/>
      <c r="Q110" s="52"/>
      <c r="R110" s="58">
        <f t="shared" si="18"/>
        <v>2233217</v>
      </c>
      <c r="S110" s="27"/>
    </row>
    <row r="111" spans="1:19" s="49" customFormat="1" ht="43.5" customHeight="1">
      <c r="A111" s="47"/>
      <c r="B111" s="47"/>
      <c r="C111" s="71" t="s">
        <v>115</v>
      </c>
      <c r="D111" s="72"/>
      <c r="E111" s="72"/>
      <c r="F111" s="85" t="s">
        <v>117</v>
      </c>
      <c r="G111" s="70">
        <f>G112+G113+G115+G116+G117+G119+G120+G121+G122</f>
        <v>24865021</v>
      </c>
      <c r="H111" s="70">
        <f aca="true" t="shared" si="20" ref="H111:Q111">H112+H113+H115+H116+H117+H119+H120+H121+H122</f>
        <v>24865021</v>
      </c>
      <c r="I111" s="70">
        <f t="shared" si="20"/>
        <v>4058500</v>
      </c>
      <c r="J111" s="70">
        <f t="shared" si="20"/>
        <v>3332300</v>
      </c>
      <c r="K111" s="70">
        <f t="shared" si="20"/>
        <v>0</v>
      </c>
      <c r="L111" s="70">
        <f t="shared" si="20"/>
        <v>10507561</v>
      </c>
      <c r="M111" s="70">
        <f t="shared" si="20"/>
        <v>10345761</v>
      </c>
      <c r="N111" s="70">
        <f t="shared" si="20"/>
        <v>161800</v>
      </c>
      <c r="O111" s="70">
        <f t="shared" si="20"/>
        <v>0</v>
      </c>
      <c r="P111" s="70">
        <f t="shared" si="20"/>
        <v>60000</v>
      </c>
      <c r="Q111" s="70">
        <f t="shared" si="20"/>
        <v>10345761</v>
      </c>
      <c r="R111" s="70">
        <f t="shared" si="18"/>
        <v>35372582</v>
      </c>
      <c r="S111" s="50">
        <f>S112+S114+S117</f>
        <v>0</v>
      </c>
    </row>
    <row r="112" spans="1:19" s="15" customFormat="1" ht="105" customHeight="1">
      <c r="A112" s="14"/>
      <c r="B112" s="14"/>
      <c r="C112" s="57" t="s">
        <v>116</v>
      </c>
      <c r="D112" s="55" t="s">
        <v>56</v>
      </c>
      <c r="E112" s="55" t="s">
        <v>9</v>
      </c>
      <c r="F112" s="37" t="s">
        <v>57</v>
      </c>
      <c r="G112" s="52">
        <v>5300800</v>
      </c>
      <c r="H112" s="52">
        <v>5300800</v>
      </c>
      <c r="I112" s="52">
        <v>4058500</v>
      </c>
      <c r="J112" s="52">
        <v>42300</v>
      </c>
      <c r="K112" s="52"/>
      <c r="L112" s="52"/>
      <c r="M112" s="52"/>
      <c r="N112" s="52"/>
      <c r="O112" s="52"/>
      <c r="P112" s="52"/>
      <c r="Q112" s="52"/>
      <c r="R112" s="58">
        <f t="shared" si="18"/>
        <v>5300800</v>
      </c>
      <c r="S112" s="27"/>
    </row>
    <row r="113" spans="1:19" s="15" customFormat="1" ht="45" customHeight="1">
      <c r="A113" s="14"/>
      <c r="B113" s="14"/>
      <c r="C113" s="57" t="s">
        <v>259</v>
      </c>
      <c r="D113" s="55" t="s">
        <v>260</v>
      </c>
      <c r="E113" s="55" t="s">
        <v>261</v>
      </c>
      <c r="F113" s="37" t="s">
        <v>262</v>
      </c>
      <c r="G113" s="52">
        <v>46900</v>
      </c>
      <c r="H113" s="52">
        <v>46900</v>
      </c>
      <c r="I113" s="52"/>
      <c r="J113" s="52"/>
      <c r="K113" s="52"/>
      <c r="L113" s="52"/>
      <c r="M113" s="52"/>
      <c r="N113" s="52"/>
      <c r="O113" s="52"/>
      <c r="P113" s="52"/>
      <c r="Q113" s="52"/>
      <c r="R113" s="58">
        <f t="shared" si="18"/>
        <v>46900</v>
      </c>
      <c r="S113" s="27"/>
    </row>
    <row r="114" spans="1:19" s="49" customFormat="1" ht="133.5" customHeight="1">
      <c r="A114" s="47"/>
      <c r="B114" s="47"/>
      <c r="C114" s="57" t="s">
        <v>199</v>
      </c>
      <c r="D114" s="55" t="s">
        <v>200</v>
      </c>
      <c r="E114" s="55"/>
      <c r="F114" s="42" t="s">
        <v>201</v>
      </c>
      <c r="G114" s="89">
        <f>G115</f>
        <v>1400000</v>
      </c>
      <c r="H114" s="89">
        <f aca="true" t="shared" si="21" ref="H114:Q114">H115</f>
        <v>1400000</v>
      </c>
      <c r="I114" s="89">
        <f t="shared" si="21"/>
        <v>0</v>
      </c>
      <c r="J114" s="89">
        <f t="shared" si="21"/>
        <v>0</v>
      </c>
      <c r="K114" s="89">
        <f t="shared" si="21"/>
        <v>0</v>
      </c>
      <c r="L114" s="89">
        <f t="shared" si="21"/>
        <v>0</v>
      </c>
      <c r="M114" s="89">
        <f t="shared" si="21"/>
        <v>0</v>
      </c>
      <c r="N114" s="89">
        <f t="shared" si="21"/>
        <v>0</v>
      </c>
      <c r="O114" s="89">
        <f t="shared" si="21"/>
        <v>0</v>
      </c>
      <c r="P114" s="89">
        <f t="shared" si="21"/>
        <v>0</v>
      </c>
      <c r="Q114" s="89">
        <f t="shared" si="21"/>
        <v>0</v>
      </c>
      <c r="R114" s="58">
        <f t="shared" si="18"/>
        <v>1400000</v>
      </c>
      <c r="S114" s="48"/>
    </row>
    <row r="115" spans="1:19" s="15" customFormat="1" ht="42" customHeight="1">
      <c r="A115" s="14"/>
      <c r="B115" s="14"/>
      <c r="C115" s="57" t="s">
        <v>138</v>
      </c>
      <c r="D115" s="55" t="s">
        <v>120</v>
      </c>
      <c r="E115" s="55" t="s">
        <v>36</v>
      </c>
      <c r="F115" s="42" t="s">
        <v>204</v>
      </c>
      <c r="G115" s="90">
        <v>1400000</v>
      </c>
      <c r="H115" s="90">
        <v>1400000</v>
      </c>
      <c r="I115" s="90"/>
      <c r="J115" s="90"/>
      <c r="K115" s="90"/>
      <c r="L115" s="90"/>
      <c r="M115" s="90"/>
      <c r="N115" s="90"/>
      <c r="O115" s="52"/>
      <c r="P115" s="52"/>
      <c r="Q115" s="52"/>
      <c r="R115" s="58">
        <f t="shared" si="18"/>
        <v>1400000</v>
      </c>
      <c r="S115" s="27"/>
    </row>
    <row r="116" spans="1:19" s="15" customFormat="1" ht="45.75" customHeight="1">
      <c r="A116" s="14"/>
      <c r="B116" s="14"/>
      <c r="C116" s="57" t="s">
        <v>119</v>
      </c>
      <c r="D116" s="55" t="s">
        <v>118</v>
      </c>
      <c r="E116" s="55" t="s">
        <v>36</v>
      </c>
      <c r="F116" s="42" t="s">
        <v>192</v>
      </c>
      <c r="G116" s="52">
        <v>17500121</v>
      </c>
      <c r="H116" s="52">
        <v>17500121</v>
      </c>
      <c r="I116" s="52"/>
      <c r="J116" s="52">
        <v>3290000</v>
      </c>
      <c r="K116" s="52"/>
      <c r="L116" s="52"/>
      <c r="M116" s="52"/>
      <c r="N116" s="52"/>
      <c r="O116" s="52"/>
      <c r="P116" s="52"/>
      <c r="Q116" s="52"/>
      <c r="R116" s="58">
        <f t="shared" si="18"/>
        <v>17500121</v>
      </c>
      <c r="S116" s="27"/>
    </row>
    <row r="117" spans="1:20" s="15" customFormat="1" ht="64.5" customHeight="1">
      <c r="A117" s="14"/>
      <c r="B117" s="14"/>
      <c r="C117" s="57" t="s">
        <v>133</v>
      </c>
      <c r="D117" s="55" t="s">
        <v>132</v>
      </c>
      <c r="E117" s="55" t="s">
        <v>198</v>
      </c>
      <c r="F117" s="42" t="s">
        <v>205</v>
      </c>
      <c r="G117" s="90">
        <v>617200</v>
      </c>
      <c r="H117" s="90">
        <v>617200</v>
      </c>
      <c r="I117" s="90"/>
      <c r="J117" s="90"/>
      <c r="K117" s="90"/>
      <c r="L117" s="90"/>
      <c r="M117" s="90"/>
      <c r="N117" s="90"/>
      <c r="O117" s="52"/>
      <c r="P117" s="52"/>
      <c r="Q117" s="52"/>
      <c r="R117" s="58">
        <f t="shared" si="18"/>
        <v>617200</v>
      </c>
      <c r="S117" s="43"/>
      <c r="T117" s="62"/>
    </row>
    <row r="118" spans="1:19" s="15" customFormat="1" ht="68.25" customHeight="1">
      <c r="A118" s="14"/>
      <c r="B118" s="14"/>
      <c r="C118" s="57" t="s">
        <v>196</v>
      </c>
      <c r="D118" s="55" t="s">
        <v>197</v>
      </c>
      <c r="E118" s="55"/>
      <c r="F118" s="37" t="s">
        <v>202</v>
      </c>
      <c r="G118" s="53">
        <f aca="true" t="shared" si="22" ref="G118:Q118">G119</f>
        <v>0</v>
      </c>
      <c r="H118" s="53">
        <f t="shared" si="22"/>
        <v>0</v>
      </c>
      <c r="I118" s="53">
        <f t="shared" si="22"/>
        <v>0</v>
      </c>
      <c r="J118" s="53">
        <f t="shared" si="22"/>
        <v>0</v>
      </c>
      <c r="K118" s="53">
        <f t="shared" si="22"/>
        <v>0</v>
      </c>
      <c r="L118" s="53">
        <f t="shared" si="22"/>
        <v>8430546</v>
      </c>
      <c r="M118" s="53">
        <f t="shared" si="22"/>
        <v>8430546</v>
      </c>
      <c r="N118" s="53">
        <f t="shared" si="22"/>
        <v>0</v>
      </c>
      <c r="O118" s="53">
        <f t="shared" si="22"/>
        <v>0</v>
      </c>
      <c r="P118" s="53">
        <f t="shared" si="22"/>
        <v>0</v>
      </c>
      <c r="Q118" s="53">
        <f t="shared" si="22"/>
        <v>8430546</v>
      </c>
      <c r="R118" s="58">
        <f t="shared" si="18"/>
        <v>8430546</v>
      </c>
      <c r="S118" s="27"/>
    </row>
    <row r="119" spans="1:19" s="15" customFormat="1" ht="102.75" customHeight="1">
      <c r="A119" s="14"/>
      <c r="B119" s="14"/>
      <c r="C119" s="57" t="s">
        <v>193</v>
      </c>
      <c r="D119" s="55" t="s">
        <v>194</v>
      </c>
      <c r="E119" s="55" t="s">
        <v>121</v>
      </c>
      <c r="F119" s="37" t="s">
        <v>195</v>
      </c>
      <c r="G119" s="75"/>
      <c r="H119" s="52"/>
      <c r="I119" s="52"/>
      <c r="J119" s="52"/>
      <c r="K119" s="52"/>
      <c r="L119" s="52">
        <v>8430546</v>
      </c>
      <c r="M119" s="52">
        <v>8430546</v>
      </c>
      <c r="N119" s="52"/>
      <c r="O119" s="52"/>
      <c r="P119" s="52"/>
      <c r="Q119" s="52">
        <v>8430546</v>
      </c>
      <c r="R119" s="58">
        <f t="shared" si="18"/>
        <v>8430546</v>
      </c>
      <c r="S119" s="27"/>
    </row>
    <row r="120" spans="1:19" s="15" customFormat="1" ht="45" customHeight="1">
      <c r="A120" s="14"/>
      <c r="B120" s="14"/>
      <c r="C120" s="57" t="s">
        <v>218</v>
      </c>
      <c r="D120" s="55" t="s">
        <v>219</v>
      </c>
      <c r="E120" s="55" t="s">
        <v>222</v>
      </c>
      <c r="F120" s="37" t="s">
        <v>220</v>
      </c>
      <c r="G120" s="75"/>
      <c r="H120" s="52"/>
      <c r="I120" s="52"/>
      <c r="J120" s="52"/>
      <c r="K120" s="52"/>
      <c r="L120" s="52">
        <v>1915215</v>
      </c>
      <c r="M120" s="52">
        <v>1915215</v>
      </c>
      <c r="N120" s="52"/>
      <c r="O120" s="52"/>
      <c r="P120" s="52"/>
      <c r="Q120" s="52">
        <v>1915215</v>
      </c>
      <c r="R120" s="58">
        <f t="shared" si="18"/>
        <v>1915215</v>
      </c>
      <c r="S120" s="27"/>
    </row>
    <row r="121" spans="1:19" s="15" customFormat="1" ht="45.75" customHeight="1">
      <c r="A121" s="14"/>
      <c r="B121" s="14"/>
      <c r="C121" s="57" t="s">
        <v>221</v>
      </c>
      <c r="D121" s="55" t="s">
        <v>74</v>
      </c>
      <c r="E121" s="55" t="s">
        <v>75</v>
      </c>
      <c r="F121" s="37" t="s">
        <v>77</v>
      </c>
      <c r="G121" s="75"/>
      <c r="H121" s="52"/>
      <c r="I121" s="52"/>
      <c r="J121" s="52"/>
      <c r="K121" s="52"/>
      <c r="L121" s="52">
        <v>71800</v>
      </c>
      <c r="M121" s="52"/>
      <c r="N121" s="52">
        <v>71800</v>
      </c>
      <c r="O121" s="52"/>
      <c r="P121" s="52"/>
      <c r="Q121" s="52"/>
      <c r="R121" s="58">
        <f t="shared" si="18"/>
        <v>71800</v>
      </c>
      <c r="S121" s="27"/>
    </row>
    <row r="122" spans="1:19" s="15" customFormat="1" ht="239.25" customHeight="1">
      <c r="A122" s="14"/>
      <c r="B122" s="14"/>
      <c r="C122" s="57" t="s">
        <v>263</v>
      </c>
      <c r="D122" s="55" t="s">
        <v>145</v>
      </c>
      <c r="E122" s="55" t="s">
        <v>29</v>
      </c>
      <c r="F122" s="37" t="s">
        <v>176</v>
      </c>
      <c r="G122" s="75"/>
      <c r="H122" s="52"/>
      <c r="I122" s="52"/>
      <c r="J122" s="52"/>
      <c r="K122" s="52"/>
      <c r="L122" s="52">
        <v>90000</v>
      </c>
      <c r="M122" s="52"/>
      <c r="N122" s="52">
        <v>90000</v>
      </c>
      <c r="O122" s="52"/>
      <c r="P122" s="52">
        <v>60000</v>
      </c>
      <c r="Q122" s="52"/>
      <c r="R122" s="58">
        <f t="shared" si="18"/>
        <v>90000</v>
      </c>
      <c r="S122" s="27"/>
    </row>
    <row r="123" spans="1:19" s="49" customFormat="1" ht="44.25" customHeight="1">
      <c r="A123" s="47"/>
      <c r="B123" s="47"/>
      <c r="C123" s="71" t="s">
        <v>122</v>
      </c>
      <c r="D123" s="72"/>
      <c r="E123" s="72"/>
      <c r="F123" s="85" t="s">
        <v>123</v>
      </c>
      <c r="G123" s="70">
        <f>G124+G125+G127</f>
        <v>9624533</v>
      </c>
      <c r="H123" s="70">
        <f aca="true" t="shared" si="23" ref="H123:Q123">H124+H125+H127</f>
        <v>6049533</v>
      </c>
      <c r="I123" s="70">
        <f t="shared" si="23"/>
        <v>4756344</v>
      </c>
      <c r="J123" s="70">
        <f t="shared" si="23"/>
        <v>39024</v>
      </c>
      <c r="K123" s="70">
        <f t="shared" si="23"/>
        <v>0</v>
      </c>
      <c r="L123" s="70">
        <f t="shared" si="23"/>
        <v>61800</v>
      </c>
      <c r="M123" s="70">
        <f t="shared" si="23"/>
        <v>31800</v>
      </c>
      <c r="N123" s="70">
        <f t="shared" si="23"/>
        <v>30000</v>
      </c>
      <c r="O123" s="70">
        <f t="shared" si="23"/>
        <v>0</v>
      </c>
      <c r="P123" s="70">
        <f t="shared" si="23"/>
        <v>0</v>
      </c>
      <c r="Q123" s="70">
        <f t="shared" si="23"/>
        <v>31800</v>
      </c>
      <c r="R123" s="70">
        <f t="shared" si="18"/>
        <v>9686333</v>
      </c>
      <c r="S123" s="48"/>
    </row>
    <row r="124" spans="1:19" s="15" customFormat="1" ht="100.5" customHeight="1">
      <c r="A124" s="14"/>
      <c r="B124" s="14"/>
      <c r="C124" s="57" t="s">
        <v>124</v>
      </c>
      <c r="D124" s="55" t="s">
        <v>56</v>
      </c>
      <c r="E124" s="55" t="s">
        <v>9</v>
      </c>
      <c r="F124" s="37" t="s">
        <v>57</v>
      </c>
      <c r="G124" s="52">
        <v>6049533</v>
      </c>
      <c r="H124" s="52">
        <v>6049533</v>
      </c>
      <c r="I124" s="52">
        <v>4756344</v>
      </c>
      <c r="J124" s="52">
        <v>39024</v>
      </c>
      <c r="K124" s="52"/>
      <c r="L124" s="52">
        <v>31800</v>
      </c>
      <c r="M124" s="52">
        <v>31800</v>
      </c>
      <c r="N124" s="52"/>
      <c r="O124" s="52"/>
      <c r="P124" s="52"/>
      <c r="Q124" s="52">
        <v>31800</v>
      </c>
      <c r="R124" s="58">
        <f t="shared" si="18"/>
        <v>6081333</v>
      </c>
      <c r="S124" s="27"/>
    </row>
    <row r="125" spans="1:19" s="15" customFormat="1" ht="242.25" customHeight="1">
      <c r="A125" s="14"/>
      <c r="B125" s="14"/>
      <c r="C125" s="57" t="s">
        <v>166</v>
      </c>
      <c r="D125" s="55" t="s">
        <v>145</v>
      </c>
      <c r="E125" s="55" t="s">
        <v>29</v>
      </c>
      <c r="F125" s="37" t="s">
        <v>176</v>
      </c>
      <c r="G125" s="52"/>
      <c r="H125" s="52"/>
      <c r="I125" s="52"/>
      <c r="J125" s="52"/>
      <c r="K125" s="52"/>
      <c r="L125" s="52">
        <v>30000</v>
      </c>
      <c r="M125" s="52"/>
      <c r="N125" s="52">
        <v>30000</v>
      </c>
      <c r="O125" s="52"/>
      <c r="P125" s="52"/>
      <c r="Q125" s="52"/>
      <c r="R125" s="58">
        <f t="shared" si="18"/>
        <v>30000</v>
      </c>
      <c r="S125" s="27"/>
    </row>
    <row r="126" spans="1:19" s="15" customFormat="1" ht="50.25" customHeight="1" hidden="1" thickBot="1">
      <c r="A126" s="14"/>
      <c r="B126" s="14"/>
      <c r="C126" s="57"/>
      <c r="D126" s="55"/>
      <c r="E126" s="55"/>
      <c r="F126" s="37"/>
      <c r="G126" s="75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8">
        <f t="shared" si="18"/>
        <v>0</v>
      </c>
      <c r="S126" s="27"/>
    </row>
    <row r="127" spans="1:19" s="15" customFormat="1" ht="38.25" customHeight="1">
      <c r="A127" s="14"/>
      <c r="B127" s="14"/>
      <c r="C127" s="57" t="s">
        <v>228</v>
      </c>
      <c r="D127" s="55" t="s">
        <v>229</v>
      </c>
      <c r="E127" s="55" t="s">
        <v>21</v>
      </c>
      <c r="F127" s="37" t="s">
        <v>125</v>
      </c>
      <c r="G127" s="52">
        <v>3575000</v>
      </c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8">
        <f t="shared" si="18"/>
        <v>3575000</v>
      </c>
      <c r="S127" s="27"/>
    </row>
    <row r="128" spans="1:19" s="15" customFormat="1" ht="45.75" customHeight="1">
      <c r="A128" s="14"/>
      <c r="B128" s="14"/>
      <c r="C128" s="59"/>
      <c r="D128" s="60"/>
      <c r="E128" s="60"/>
      <c r="F128" s="61" t="s">
        <v>275</v>
      </c>
      <c r="G128" s="91">
        <f>G18+G38+G56+G98+G104+G111+G123</f>
        <v>358927699</v>
      </c>
      <c r="H128" s="91">
        <f aca="true" t="shared" si="24" ref="H128:Q128">H18+H38+H56+H98+H104+H111+H123</f>
        <v>355352699</v>
      </c>
      <c r="I128" s="91">
        <f t="shared" si="24"/>
        <v>210576283</v>
      </c>
      <c r="J128" s="91">
        <f t="shared" si="24"/>
        <v>24018442</v>
      </c>
      <c r="K128" s="91">
        <f t="shared" si="24"/>
        <v>0</v>
      </c>
      <c r="L128" s="91">
        <f t="shared" si="24"/>
        <v>17879543</v>
      </c>
      <c r="M128" s="91">
        <f t="shared" si="24"/>
        <v>10990861</v>
      </c>
      <c r="N128" s="91">
        <f t="shared" si="24"/>
        <v>6888682</v>
      </c>
      <c r="O128" s="91">
        <f t="shared" si="24"/>
        <v>301000</v>
      </c>
      <c r="P128" s="91">
        <f t="shared" si="24"/>
        <v>364220</v>
      </c>
      <c r="Q128" s="91">
        <f t="shared" si="24"/>
        <v>10990861</v>
      </c>
      <c r="R128" s="91">
        <f>R18+R38+R56+R98+R104+R111+R123</f>
        <v>376807242</v>
      </c>
      <c r="S128" s="27"/>
    </row>
    <row r="129" spans="1:19" s="15" customFormat="1" ht="33.75" customHeight="1">
      <c r="A129" s="14"/>
      <c r="B129" s="14"/>
      <c r="C129" s="31"/>
      <c r="D129" s="32"/>
      <c r="E129" s="32"/>
      <c r="F129" s="33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27"/>
    </row>
    <row r="130" spans="1:19" s="15" customFormat="1" ht="1.5" customHeight="1">
      <c r="A130" s="14"/>
      <c r="B130" s="14"/>
      <c r="C130" s="31"/>
      <c r="D130" s="32"/>
      <c r="E130" s="32"/>
      <c r="F130" s="111"/>
      <c r="G130" s="112"/>
      <c r="H130" s="93"/>
      <c r="I130" s="93"/>
      <c r="J130" s="93"/>
      <c r="K130" s="93"/>
      <c r="L130" s="93"/>
      <c r="M130" s="113"/>
      <c r="N130" s="114"/>
      <c r="O130" s="114"/>
      <c r="P130" s="114"/>
      <c r="Q130" s="93"/>
      <c r="R130" s="92"/>
      <c r="S130" s="27"/>
    </row>
    <row r="131" spans="1:18" s="15" customFormat="1" ht="23.25" hidden="1">
      <c r="A131" s="14"/>
      <c r="B131" s="14"/>
      <c r="C131" s="26"/>
      <c r="D131" s="23"/>
      <c r="E131" s="2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23"/>
    </row>
    <row r="132" spans="1:19" s="15" customFormat="1" ht="23.25" customHeight="1">
      <c r="A132" s="14"/>
      <c r="B132" s="1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29"/>
    </row>
    <row r="133" spans="1:19" s="15" customFormat="1" ht="23.25" customHeight="1">
      <c r="A133" s="14"/>
      <c r="B133" s="14"/>
      <c r="C133" s="63"/>
      <c r="D133" s="63"/>
      <c r="E133" s="63"/>
      <c r="F133" s="115" t="s">
        <v>272</v>
      </c>
      <c r="G133" s="116"/>
      <c r="H133" s="63"/>
      <c r="I133" s="63"/>
      <c r="J133" s="63"/>
      <c r="K133" s="63"/>
      <c r="L133" s="63"/>
      <c r="M133" s="113" t="s">
        <v>273</v>
      </c>
      <c r="N133" s="114"/>
      <c r="O133" s="114"/>
      <c r="P133" s="114"/>
      <c r="Q133" s="63"/>
      <c r="R133" s="63"/>
      <c r="S133" s="63"/>
    </row>
    <row r="134" spans="1:19" s="15" customFormat="1" ht="29.25" customHeight="1">
      <c r="A134" s="14"/>
      <c r="B134" s="1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</row>
    <row r="135" spans="1:18" s="15" customFormat="1" ht="27.75" customHeight="1">
      <c r="A135" s="14"/>
      <c r="B135" s="14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</row>
  </sheetData>
  <sheetProtection/>
  <mergeCells count="47">
    <mergeCell ref="F130:G130"/>
    <mergeCell ref="M130:P130"/>
    <mergeCell ref="F133:G133"/>
    <mergeCell ref="M133:P133"/>
    <mergeCell ref="C135:R135"/>
    <mergeCell ref="C4:D4"/>
    <mergeCell ref="I13:I14"/>
    <mergeCell ref="J13:J14"/>
    <mergeCell ref="D11:D14"/>
    <mergeCell ref="L12:L14"/>
    <mergeCell ref="I12:J12"/>
    <mergeCell ref="Q12:Q14"/>
    <mergeCell ref="H12:H14"/>
    <mergeCell ref="N12:N14"/>
    <mergeCell ref="P13:P14"/>
    <mergeCell ref="E11:E14"/>
    <mergeCell ref="M12:M14"/>
    <mergeCell ref="P9:P10"/>
    <mergeCell ref="C1:R1"/>
    <mergeCell ref="O12:P12"/>
    <mergeCell ref="K12:K14"/>
    <mergeCell ref="O13:O14"/>
    <mergeCell ref="F11:F14"/>
    <mergeCell ref="G12:G14"/>
    <mergeCell ref="C3:R3"/>
    <mergeCell ref="R11:R14"/>
    <mergeCell ref="C11:C14"/>
    <mergeCell ref="M8:M10"/>
    <mergeCell ref="C7:C10"/>
    <mergeCell ref="D7:D10"/>
    <mergeCell ref="E7:E10"/>
    <mergeCell ref="F7:F10"/>
    <mergeCell ref="G7:K7"/>
    <mergeCell ref="L7:Q7"/>
    <mergeCell ref="I9:I10"/>
    <mergeCell ref="J9:J10"/>
    <mergeCell ref="O9:O10"/>
    <mergeCell ref="O2:S2"/>
    <mergeCell ref="R7:R10"/>
    <mergeCell ref="N8:N10"/>
    <mergeCell ref="O8:P8"/>
    <mergeCell ref="Q8:Q10"/>
    <mergeCell ref="G8:G10"/>
    <mergeCell ref="H8:H10"/>
    <mergeCell ref="I8:J8"/>
    <mergeCell ref="K8:K10"/>
    <mergeCell ref="L8:L10"/>
  </mergeCells>
  <printOptions horizontalCentered="1"/>
  <pageMargins left="0.1968503937007874" right="0.1968503937007874" top="0" bottom="0" header="0.5118110236220472" footer="0.31496062992125984"/>
  <pageSetup fitToHeight="0" fitToWidth="1" horizontalDpi="600" verticalDpi="600" orientation="landscape" paperSize="9" scale="4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2021-12-30T08:08:17Z</cp:lastPrinted>
  <dcterms:created xsi:type="dcterms:W3CDTF">2014-01-17T10:52:16Z</dcterms:created>
  <dcterms:modified xsi:type="dcterms:W3CDTF">2021-12-30T08:12:59Z</dcterms:modified>
  <cp:category/>
  <cp:version/>
  <cp:contentType/>
  <cp:contentStatus/>
</cp:coreProperties>
</file>